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ZUOK\Desktop\"/>
    </mc:Choice>
  </mc:AlternateContent>
  <xr:revisionPtr revIDLastSave="0" documentId="8_{9234CCFD-8ADA-400E-89D2-4B4ACF4E99B9}" xr6:coauthVersionLast="47" xr6:coauthVersionMax="47" xr10:uidLastSave="{00000000-0000-0000-0000-000000000000}"/>
  <bookViews>
    <workbookView xWindow="-120" yWindow="-120" windowWidth="29040" windowHeight="18240" xr2:uid="{00000000-000D-0000-FFFF-FFFF00000000}"/>
  </bookViews>
  <sheets>
    <sheet name="Ilości odpadów bio" sheetId="1" r:id="rId1"/>
    <sheet name="Ilości 19 12 12" sheetId="2" r:id="rId2"/>
    <sheet name="Zmiany ilości odpadów bio" sheetId="3" r:id="rId3"/>
    <sheet name="Żyźniak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3" l="1"/>
  <c r="K6" i="3"/>
  <c r="AB6" i="3"/>
  <c r="C17" i="4"/>
  <c r="W8" i="2"/>
  <c r="W9" i="2" s="1"/>
  <c r="L15" i="2"/>
  <c r="AH9" i="3"/>
  <c r="AK9" i="3" s="1"/>
  <c r="AH10" i="3"/>
  <c r="AK10" i="3" s="1"/>
  <c r="Y6" i="3"/>
  <c r="Y7" i="3"/>
  <c r="Y8" i="3"/>
  <c r="Y9" i="3"/>
  <c r="Y10" i="3"/>
  <c r="AA10" i="3" s="1"/>
  <c r="Y15" i="3"/>
  <c r="Y16" i="3"/>
  <c r="Z6" i="3"/>
  <c r="Z7" i="3"/>
  <c r="AH7" i="3" s="1"/>
  <c r="AK7" i="3" s="1"/>
  <c r="Z8" i="3"/>
  <c r="AH8" i="3" s="1"/>
  <c r="AK8" i="3" s="1"/>
  <c r="Z9" i="3"/>
  <c r="Z10" i="3"/>
  <c r="Z11" i="3"/>
  <c r="AH11" i="3" s="1"/>
  <c r="AK11" i="3" s="1"/>
  <c r="Z12" i="3"/>
  <c r="AH12" i="3" s="1"/>
  <c r="AK12" i="3" s="1"/>
  <c r="Z13" i="3"/>
  <c r="AH13" i="3" s="1"/>
  <c r="AK13" i="3" s="1"/>
  <c r="Z14" i="3"/>
  <c r="AH14" i="3" s="1"/>
  <c r="AK14" i="3" s="1"/>
  <c r="Z15" i="3"/>
  <c r="AH15" i="3" s="1"/>
  <c r="AK15" i="3" s="1"/>
  <c r="Z16" i="3"/>
  <c r="AA16" i="3" s="1"/>
  <c r="Z5" i="3"/>
  <c r="AH5" i="3" s="1"/>
  <c r="AK5" i="3" s="1"/>
  <c r="Y5" i="3"/>
  <c r="L6" i="3"/>
  <c r="L7" i="3"/>
  <c r="M7" i="3" s="1"/>
  <c r="L8" i="3"/>
  <c r="M8" i="3" s="1"/>
  <c r="L9" i="3"/>
  <c r="M9" i="3" s="1"/>
  <c r="L10" i="3"/>
  <c r="L11" i="3"/>
  <c r="L12" i="3"/>
  <c r="M12" i="3" s="1"/>
  <c r="L13" i="3"/>
  <c r="M13" i="3" s="1"/>
  <c r="L14" i="3"/>
  <c r="L15" i="3"/>
  <c r="M15" i="3" s="1"/>
  <c r="L16" i="3"/>
  <c r="L5" i="3"/>
  <c r="K5" i="3"/>
  <c r="M11" i="3"/>
  <c r="W16" i="1"/>
  <c r="V16" i="1"/>
  <c r="V17" i="1" s="1"/>
  <c r="W3" i="2" s="1"/>
  <c r="AQ3" i="1"/>
  <c r="P15" i="2"/>
  <c r="Q15" i="2"/>
  <c r="R15" i="2"/>
  <c r="S15" i="2"/>
  <c r="T15" i="2"/>
  <c r="U15" i="2"/>
  <c r="V15" i="2"/>
  <c r="O15" i="2"/>
  <c r="O14" i="2"/>
  <c r="P14" i="2"/>
  <c r="Q14" i="2"/>
  <c r="R14" i="2"/>
  <c r="S14" i="2"/>
  <c r="T14" i="2"/>
  <c r="U14" i="2"/>
  <c r="V14" i="2"/>
  <c r="N14" i="2"/>
  <c r="V4" i="2"/>
  <c r="U4" i="2"/>
  <c r="T4" i="2"/>
  <c r="S4" i="2"/>
  <c r="R4" i="2"/>
  <c r="Q4" i="2"/>
  <c r="P4" i="2"/>
  <c r="O4" i="2"/>
  <c r="P9" i="2"/>
  <c r="Q9" i="2"/>
  <c r="R9" i="2"/>
  <c r="S9" i="2"/>
  <c r="T9" i="2"/>
  <c r="U9" i="2"/>
  <c r="V9" i="2"/>
  <c r="O9" i="2"/>
  <c r="D15" i="2"/>
  <c r="E15" i="2"/>
  <c r="F15" i="2"/>
  <c r="G15" i="2"/>
  <c r="H15" i="2"/>
  <c r="I15" i="2"/>
  <c r="J15" i="2"/>
  <c r="C15" i="2"/>
  <c r="AG6" i="3"/>
  <c r="AG5" i="3"/>
  <c r="AF6" i="3"/>
  <c r="AF7" i="3"/>
  <c r="AF8" i="3"/>
  <c r="AF9" i="3"/>
  <c r="AF10" i="3"/>
  <c r="AF11" i="3"/>
  <c r="AF12" i="3"/>
  <c r="AF13" i="3"/>
  <c r="AF14" i="3"/>
  <c r="AF15" i="3"/>
  <c r="AF16" i="3"/>
  <c r="AF5" i="3"/>
  <c r="AE6" i="3"/>
  <c r="AE7" i="3"/>
  <c r="AE8" i="3"/>
  <c r="AE9" i="3"/>
  <c r="AE10" i="3"/>
  <c r="AE11" i="3"/>
  <c r="AE12" i="3"/>
  <c r="AE13" i="3"/>
  <c r="AE14" i="3"/>
  <c r="AE15" i="3"/>
  <c r="AE16" i="3"/>
  <c r="AE5" i="3"/>
  <c r="B17" i="4"/>
  <c r="V14" i="3"/>
  <c r="Y14" i="3" s="1"/>
  <c r="M6" i="3" l="1"/>
  <c r="W14" i="2"/>
  <c r="W15" i="2" s="1"/>
  <c r="W4" i="2"/>
  <c r="AH6" i="3"/>
  <c r="AK6" i="3" s="1"/>
  <c r="AH16" i="3"/>
  <c r="AK16" i="3" s="1"/>
  <c r="AA5" i="3"/>
  <c r="AB5" i="3" s="1"/>
  <c r="AA9" i="3"/>
  <c r="AA15" i="3"/>
  <c r="AA7" i="3"/>
  <c r="AA8" i="3"/>
  <c r="AA14" i="3"/>
  <c r="AA6" i="3"/>
  <c r="Z17" i="3"/>
  <c r="AH17" i="3" s="1"/>
  <c r="AK17" i="3" s="1"/>
  <c r="M5" i="3"/>
  <c r="N5" i="3" s="1"/>
  <c r="M16" i="3"/>
  <c r="L17" i="3"/>
  <c r="M14" i="3"/>
  <c r="M10" i="3"/>
  <c r="AI5" i="3"/>
  <c r="AI13" i="3"/>
  <c r="AI9" i="3"/>
  <c r="AJ6" i="3"/>
  <c r="AI14" i="3"/>
  <c r="AI10" i="3"/>
  <c r="AI6" i="3"/>
  <c r="AI7" i="3"/>
  <c r="AJ5" i="3"/>
  <c r="AI15" i="3"/>
  <c r="AI11" i="3"/>
  <c r="AI16" i="3"/>
  <c r="AI12" i="3"/>
  <c r="AI8" i="3"/>
  <c r="V13" i="3"/>
  <c r="Y13" i="3" s="1"/>
  <c r="AA13" i="3" s="1"/>
  <c r="M17" i="3" l="1"/>
  <c r="N17" i="3" s="1"/>
  <c r="V12" i="3"/>
  <c r="Y12" i="3" s="1"/>
  <c r="AA12" i="3" s="1"/>
  <c r="V11" i="3"/>
  <c r="Y11" i="3" s="1"/>
  <c r="H12" i="3"/>
  <c r="AA11" i="3" l="1"/>
  <c r="AA17" i="3" s="1"/>
  <c r="Y17" i="3"/>
  <c r="AG12" i="3"/>
  <c r="AJ12" i="3" s="1"/>
  <c r="K4" i="2"/>
  <c r="K5" i="2"/>
  <c r="K6" i="2"/>
  <c r="K7" i="2"/>
  <c r="K3" i="2"/>
  <c r="H8" i="3"/>
  <c r="AG8" i="3" s="1"/>
  <c r="AJ8" i="3" s="1"/>
  <c r="H9" i="3"/>
  <c r="AG9" i="3" s="1"/>
  <c r="AJ9" i="3" s="1"/>
  <c r="H10" i="3"/>
  <c r="AG10" i="3" s="1"/>
  <c r="AJ10" i="3" s="1"/>
  <c r="H11" i="3"/>
  <c r="AG11" i="3" s="1"/>
  <c r="AJ11" i="3" s="1"/>
  <c r="H13" i="3"/>
  <c r="AG13" i="3" s="1"/>
  <c r="AJ13" i="3" s="1"/>
  <c r="H14" i="3"/>
  <c r="AG14" i="3" s="1"/>
  <c r="AJ14" i="3" s="1"/>
  <c r="H15" i="3"/>
  <c r="AG15" i="3" s="1"/>
  <c r="AJ15" i="3" s="1"/>
  <c r="H16" i="3"/>
  <c r="AG16" i="3" s="1"/>
  <c r="AJ16" i="3" s="1"/>
  <c r="H7" i="3"/>
  <c r="AG7" i="3" s="1"/>
  <c r="AJ7" i="3" s="1"/>
  <c r="U16" i="1"/>
  <c r="T16" i="1"/>
  <c r="AB17" i="3" l="1"/>
  <c r="T17" i="1"/>
  <c r="H17" i="3"/>
  <c r="W6" i="3"/>
  <c r="X6" i="3" s="1"/>
  <c r="W7" i="3"/>
  <c r="X7" i="3" s="1"/>
  <c r="W8" i="3"/>
  <c r="X8" i="3" s="1"/>
  <c r="W9" i="3"/>
  <c r="X9" i="3" s="1"/>
  <c r="W10" i="3"/>
  <c r="X10" i="3" s="1"/>
  <c r="W11" i="3"/>
  <c r="X11" i="3" s="1"/>
  <c r="I6" i="3"/>
  <c r="J6" i="3" s="1"/>
  <c r="I7" i="3"/>
  <c r="J7" i="3" s="1"/>
  <c r="I8" i="3"/>
  <c r="J8" i="3" s="1"/>
  <c r="I9" i="3"/>
  <c r="J9" i="3" s="1"/>
  <c r="I10" i="3"/>
  <c r="J10" i="3" s="1"/>
  <c r="I11" i="3"/>
  <c r="J11" i="3" s="1"/>
  <c r="I12" i="3"/>
  <c r="J12" i="3" s="1"/>
  <c r="I13" i="3"/>
  <c r="J13" i="3" s="1"/>
  <c r="I14" i="3"/>
  <c r="J14" i="3" s="1"/>
  <c r="I15" i="3"/>
  <c r="J15" i="3" s="1"/>
  <c r="I16" i="3"/>
  <c r="J16" i="3" s="1"/>
  <c r="U17" i="3"/>
  <c r="R17" i="3"/>
  <c r="AF17" i="3" s="1"/>
  <c r="Q17" i="3"/>
  <c r="AE17" i="3" s="1"/>
  <c r="S16" i="3"/>
  <c r="T16" i="3" s="1"/>
  <c r="S15" i="3"/>
  <c r="T15" i="3" s="1"/>
  <c r="S14" i="3"/>
  <c r="T14" i="3" s="1"/>
  <c r="S13" i="3"/>
  <c r="T13" i="3" s="1"/>
  <c r="S12" i="3"/>
  <c r="T12" i="3" s="1"/>
  <c r="S11" i="3"/>
  <c r="T11" i="3" s="1"/>
  <c r="S10" i="3"/>
  <c r="T10" i="3" s="1"/>
  <c r="S9" i="3"/>
  <c r="T9" i="3" s="1"/>
  <c r="S8" i="3"/>
  <c r="T8" i="3" s="1"/>
  <c r="S7" i="3"/>
  <c r="T7" i="3" s="1"/>
  <c r="S6" i="3"/>
  <c r="T6" i="3" s="1"/>
  <c r="W5" i="3"/>
  <c r="S5" i="3"/>
  <c r="T5" i="3" s="1"/>
  <c r="I5" i="3"/>
  <c r="AI17" i="3" l="1"/>
  <c r="I17" i="3"/>
  <c r="J17" i="3" s="1"/>
  <c r="X5" i="3"/>
  <c r="J5" i="3"/>
  <c r="S17" i="3"/>
  <c r="T17" i="3" s="1"/>
  <c r="S16" i="1"/>
  <c r="R16" i="1"/>
  <c r="L17" i="1"/>
  <c r="J17" i="1"/>
  <c r="F17" i="1"/>
  <c r="H17" i="1"/>
  <c r="D17" i="1"/>
  <c r="E16" i="1"/>
  <c r="F16" i="1"/>
  <c r="G16" i="1"/>
  <c r="H16" i="1"/>
  <c r="I16" i="1"/>
  <c r="J16" i="1"/>
  <c r="K16" i="1"/>
  <c r="L16" i="1"/>
  <c r="M16" i="1"/>
  <c r="N16" i="1"/>
  <c r="N17" i="1" s="1"/>
  <c r="O16" i="1"/>
  <c r="P16" i="1"/>
  <c r="Q16" i="1"/>
  <c r="D16" i="1"/>
  <c r="P17" i="1" l="1"/>
  <c r="R17" i="1"/>
  <c r="W13" i="3"/>
  <c r="X13" i="3" s="1"/>
  <c r="W12" i="3" l="1"/>
  <c r="X12" i="3" l="1"/>
  <c r="W14" i="3" l="1"/>
  <c r="K14" i="2"/>
  <c r="W16" i="3"/>
  <c r="X16" i="3" s="1"/>
  <c r="K13" i="2"/>
  <c r="W15" i="3"/>
  <c r="X15" i="3" s="1"/>
  <c r="V17" i="3"/>
  <c r="AG17" i="3" s="1"/>
  <c r="AJ17" i="3" s="1"/>
  <c r="K15" i="2" l="1"/>
  <c r="W17" i="3"/>
  <c r="X17" i="3" s="1"/>
  <c r="X14" i="3"/>
</calcChain>
</file>

<file path=xl/sharedStrings.xml><?xml version="1.0" encoding="utf-8"?>
<sst xmlns="http://schemas.openxmlformats.org/spreadsheetml/2006/main" count="128" uniqueCount="29">
  <si>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</si>
  <si>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</si>
  <si>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</si>
  <si>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</si>
  <si>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</si>
  <si>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</si>
  <si>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</si>
  <si>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</si>
  <si>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</si>
  <si>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</si>
  <si>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</si>
  <si>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</si>
  <si>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20 02 01</t>
  </si>
  <si>
    <t>20 01 08</t>
  </si>
  <si>
    <t>19 12 12</t>
  </si>
  <si>
    <t>zmiany 19 12 12</t>
  </si>
  <si>
    <t>różnica</t>
  </si>
  <si>
    <t>Suma</t>
  </si>
  <si>
    <t>wzrost/spadek % 2020-2021</t>
  </si>
  <si>
    <t>wzrost/spadek % 2021-2022</t>
  </si>
  <si>
    <t>zmiany bio 20 01 08; 20 02 01</t>
  </si>
  <si>
    <t>Żyźniak</t>
  </si>
  <si>
    <t>Ilość wyprodukowanego Żyźniaka</t>
  </si>
  <si>
    <t>Razem</t>
  </si>
  <si>
    <t>19 12 12; 20 01 08; 20 02 01</t>
  </si>
  <si>
    <t xml:space="preserve">20 01 08; 20 02 01 </t>
  </si>
  <si>
    <t>21 01 08</t>
  </si>
  <si>
    <t>21 02 01</t>
  </si>
  <si>
    <t>wzrost/spadek % 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</si>
</sst>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2" fillId="0" borderId="0"/>
    <xf numFmtId="9" fontId="4" fillId="0" borderId="0" applyFont="0" applyFill="0" applyBorder="0" applyAlignment="0" applyProtection="0"/>
  </cellStyleXfs>
  <cellXfs count="36">
    <xf numFmtId="0" fontId="0" fillId="0" borderId="0" xfId="0"/>
    <xf numFmtId="14" fontId="1" fillId="0" borderId="2" xfId="0" applyNumberFormat="1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center"/>
    </xf>
    <xf numFmtId="0" fontId="0" fillId="0" borderId="1" xfId="0" applyBorder="1"/>
    <xf numFmtId="9" fontId="0" fillId="0" borderId="1" xfId="2" applyFont="1" applyBorder="1" applyAlignment="1">
      <alignment horizontal="center"/>
    </xf>
    <xf numFmtId="9" fontId="0" fillId="0" borderId="0" xfId="2" applyFont="1"/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4" fontId="1" fillId="0" borderId="1" xfId="0" applyNumberFormat="1" applyFont="1" applyBorder="1"/>
    <xf numFmtId="0" fontId="0" fillId="0" borderId="1" xfId="0" applyBorder="1" applyAlignment="1">
      <alignment horizontal="center" vertical="center"/>
    </xf>
    <xf numFmtId="9" fontId="0" fillId="0" borderId="1" xfId="2" applyFont="1" applyBorder="1"/>
    <xf numFmtId="0" fontId="0" fillId="0" borderId="8" xfId="0" applyBorder="1"/>
    <xf numFmtId="9" fontId="0" fillId="0" borderId="0" xfId="2" applyFont="1" applyBorder="1"/>
    <xf numFmtId="0" fontId="0" fillId="0" borderId="9" xfId="0" applyBorder="1"/>
    <xf numFmtId="9" fontId="0" fillId="0" borderId="1" xfId="2" applyFont="1" applyBorder="1" applyAlignment="1"/>
    <xf numFmtId="14" fontId="1" fillId="0" borderId="12" xfId="0" applyNumberFormat="1" applyFont="1" applyBorder="1"/>
    <xf numFmtId="0" fontId="0" fillId="0" borderId="13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3">
    <cellStyle name="Excel Built-in Normal" xfId="1" xr:uid="{BC3E0316-4649-4C85-B480-09D49D3128FC}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20 01 08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7.367245255582143E-2"/>
          <c:y val="6.1950452374824105E-2"/>
          <c:w val="0.90948866696334596"/>
          <c:h val="0.66426894889890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'Ilości odpadów bio'!$D$2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'Ilości odpadów bio'!$C$4:$C$15</c15:sqref>
                  </c15:fullRef>
                </c:ext>
              </c:extLst>
              <c:f>'Ilości odpadów bio'!$C$4:$C$15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bio'!$D$4:$D$15</c15:sqref>
                  </c15:fullRef>
                </c:ext>
              </c:extLst>
              <c:f>'Ilości odpadów bio'!$D$4:$D$15</c:f>
              <c:numCache>
                <c:formatCode>General</c:formatCode>
                <c:ptCount val="12"/>
                <c:pt idx="0">
                  <c:v>9.44</c:v>
                </c:pt>
                <c:pt idx="1">
                  <c:v>11.219999999999999</c:v>
                </c:pt>
                <c:pt idx="2">
                  <c:v>19.659999999999997</c:v>
                </c:pt>
                <c:pt idx="3">
                  <c:v>14.6</c:v>
                </c:pt>
                <c:pt idx="4">
                  <c:v>20.779999999999998</c:v>
                </c:pt>
                <c:pt idx="5">
                  <c:v>11.599999999999998</c:v>
                </c:pt>
                <c:pt idx="6">
                  <c:v>25.880000000000003</c:v>
                </c:pt>
                <c:pt idx="7">
                  <c:v>35.92</c:v>
                </c:pt>
                <c:pt idx="8">
                  <c:v>19.919999999999995</c:v>
                </c:pt>
                <c:pt idx="9">
                  <c:v>38.42</c:v>
                </c:pt>
                <c:pt idx="10">
                  <c:v>24.500000000000004</c:v>
                </c:pt>
                <c:pt idx="11">
                  <c:v>14.319999999999999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9A-472A-8816-580ACA6075D8}"/>
            </c:ext>
          </c:extLst>
        </c:ser>
        <c:ser>
          <c:idx val="2"/>
          <c:order val="2"/>
          <c:tx>
            <c:strRef>
              <c:f>'Ilości odpadów bio'!$F$2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'Ilości odpadów bio'!$C$4:$C$15</c15:sqref>
                  </c15:fullRef>
                </c:ext>
              </c:extLst>
              <c:f>'Ilości odpadów bio'!$C$4:$C$15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bio'!$F$4:$F$15</c15:sqref>
                  </c15:fullRef>
                </c:ext>
              </c:extLst>
              <c:f>'Ilości odpadów bio'!$F$4:$F$15</c:f>
              <c:numCache>
                <c:formatCode>General</c:formatCode>
                <c:ptCount val="12"/>
                <c:pt idx="0">
                  <c:v>10.92</c:v>
                </c:pt>
                <c:pt idx="1">
                  <c:v>10.649999999999999</c:v>
                </c:pt>
                <c:pt idx="2">
                  <c:v>19.52</c:v>
                </c:pt>
                <c:pt idx="3">
                  <c:v>18.86</c:v>
                </c:pt>
                <c:pt idx="4">
                  <c:v>24.800000000000004</c:v>
                </c:pt>
                <c:pt idx="5">
                  <c:v>34.36</c:v>
                </c:pt>
                <c:pt idx="6">
                  <c:v>42.859999999999992</c:v>
                </c:pt>
                <c:pt idx="7">
                  <c:v>43.059999999999995</c:v>
                </c:pt>
                <c:pt idx="8">
                  <c:v>39.379999999999995</c:v>
                </c:pt>
                <c:pt idx="9">
                  <c:v>39.76</c:v>
                </c:pt>
                <c:pt idx="10">
                  <c:v>33.819999999999993</c:v>
                </c:pt>
                <c:pt idx="11">
                  <c:v>19.8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9A-472A-8816-580ACA6075D8}"/>
            </c:ext>
          </c:extLst>
        </c:ser>
        <c:ser>
          <c:idx val="4"/>
          <c:order val="4"/>
          <c:tx>
            <c:strRef>
              <c:f>'Ilości odpadów bio'!$H$2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'Ilości odpadów bio'!$C$4:$C$15</c15:sqref>
                  </c15:fullRef>
                </c:ext>
              </c:extLst>
              <c:f>'Ilości odpadów bio'!$C$4:$C$15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bio'!$H$4:$H$15</c15:sqref>
                  </c15:fullRef>
                </c:ext>
              </c:extLst>
              <c:f>'Ilości odpadów bio'!$H$4:$H$15</c:f>
              <c:numCache>
                <c:formatCode>General</c:formatCode>
                <c:ptCount val="12"/>
                <c:pt idx="0">
                  <c:v>15.560000000000004</c:v>
                </c:pt>
                <c:pt idx="1">
                  <c:v>13.299999999999999</c:v>
                </c:pt>
                <c:pt idx="2">
                  <c:v>26.180000000000003</c:v>
                </c:pt>
                <c:pt idx="3">
                  <c:v>30.139999999999993</c:v>
                </c:pt>
                <c:pt idx="4">
                  <c:v>45.44</c:v>
                </c:pt>
                <c:pt idx="5">
                  <c:v>63.199999999999989</c:v>
                </c:pt>
                <c:pt idx="6">
                  <c:v>37.559999999999995</c:v>
                </c:pt>
                <c:pt idx="7">
                  <c:v>44.860000000000007</c:v>
                </c:pt>
                <c:pt idx="8">
                  <c:v>58.639999999999993</c:v>
                </c:pt>
                <c:pt idx="9">
                  <c:v>36.759999999999991</c:v>
                </c:pt>
                <c:pt idx="10">
                  <c:v>59.480000000000004</c:v>
                </c:pt>
                <c:pt idx="11">
                  <c:v>20.539999999999996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9A-472A-8816-580ACA6075D8}"/>
            </c:ext>
          </c:extLst>
        </c:ser>
        <c:ser>
          <c:idx val="6"/>
          <c:order val="6"/>
          <c:tx>
            <c:strRef>
              <c:f>'Ilości odpadów bio'!$J$2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'Ilości odpadów bio'!$C$4:$C$15</c15:sqref>
                  </c15:fullRef>
                </c:ext>
              </c:extLst>
              <c:f>'Ilości odpadów bio'!$C$4:$C$15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bio'!$J$4:$J$15</c15:sqref>
                  </c15:fullRef>
                </c:ext>
              </c:extLst>
              <c:f>'Ilości odpadów bio'!$J$4:$J$15</c:f>
              <c:numCache>
                <c:formatCode>General</c:formatCode>
                <c:ptCount val="12"/>
                <c:pt idx="0">
                  <c:v>23.24</c:v>
                </c:pt>
                <c:pt idx="1">
                  <c:v>20.320000000000004</c:v>
                </c:pt>
                <c:pt idx="2">
                  <c:v>35.820000000000007</c:v>
                </c:pt>
                <c:pt idx="3">
                  <c:v>51.019999999999996</c:v>
                </c:pt>
                <c:pt idx="4">
                  <c:v>75.499999999999972</c:v>
                </c:pt>
                <c:pt idx="5">
                  <c:v>75.600000000000009</c:v>
                </c:pt>
                <c:pt idx="6">
                  <c:v>60.220000000000013</c:v>
                </c:pt>
                <c:pt idx="7">
                  <c:v>65.919999999999973</c:v>
                </c:pt>
                <c:pt idx="8">
                  <c:v>65.709999999999994</c:v>
                </c:pt>
                <c:pt idx="9">
                  <c:v>56.900000000000013</c:v>
                </c:pt>
                <c:pt idx="10">
                  <c:v>56.220000000000013</c:v>
                </c:pt>
                <c:pt idx="11">
                  <c:v>36.619999999999997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29A-472A-8816-580ACA6075D8}"/>
            </c:ext>
          </c:extLst>
        </c:ser>
        <c:ser>
          <c:idx val="8"/>
          <c:order val="8"/>
          <c:tx>
            <c:strRef>
              <c:f>'Ilości odpadów bio'!$L$2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'Ilości odpadów bio'!$C$4:$C$15</c15:sqref>
                  </c15:fullRef>
                </c:ext>
              </c:extLst>
              <c:f>'Ilości odpadów bio'!$C$4:$C$15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bio'!$L$4:$L$15</c15:sqref>
                  </c15:fullRef>
                </c:ext>
              </c:extLst>
              <c:f>'Ilości odpadów bio'!$L$4:$L$15</c:f>
              <c:numCache>
                <c:formatCode>General</c:formatCode>
                <c:ptCount val="12"/>
                <c:pt idx="0">
                  <c:v>30.6</c:v>
                </c:pt>
                <c:pt idx="1">
                  <c:v>23.28</c:v>
                </c:pt>
                <c:pt idx="2">
                  <c:v>48.600000000000009</c:v>
                </c:pt>
                <c:pt idx="3">
                  <c:v>90.12</c:v>
                </c:pt>
                <c:pt idx="4">
                  <c:v>135.94</c:v>
                </c:pt>
                <c:pt idx="5">
                  <c:v>138.95999999999998</c:v>
                </c:pt>
                <c:pt idx="6">
                  <c:v>137.79999999999998</c:v>
                </c:pt>
                <c:pt idx="7">
                  <c:v>179.32999999999998</c:v>
                </c:pt>
                <c:pt idx="8">
                  <c:v>143.80999999999997</c:v>
                </c:pt>
                <c:pt idx="9">
                  <c:v>156.65999999999997</c:v>
                </c:pt>
                <c:pt idx="10">
                  <c:v>136.18</c:v>
                </c:pt>
                <c:pt idx="11">
                  <c:v>70.179999999999993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29A-472A-8816-580ACA6075D8}"/>
            </c:ext>
          </c:extLst>
        </c:ser>
        <c:ser>
          <c:idx val="10"/>
          <c:order val="10"/>
          <c:tx>
            <c:strRef>
              <c:f>'Ilości odpadów bio'!$N$2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'Ilości odpadów bio'!$C$4:$C$15</c15:sqref>
                  </c15:fullRef>
                </c:ext>
              </c:extLst>
              <c:f>'Ilości odpadów bio'!$C$4:$C$15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bio'!$N$4:$N$15</c15:sqref>
                  </c15:fullRef>
                </c:ext>
              </c:extLst>
              <c:f>'Ilości odpadów bio'!$N$4:$N$15</c:f>
              <c:numCache>
                <c:formatCode>General</c:formatCode>
                <c:ptCount val="12"/>
                <c:pt idx="0">
                  <c:v>61.76</c:v>
                </c:pt>
                <c:pt idx="1">
                  <c:v>75.980000000000018</c:v>
                </c:pt>
                <c:pt idx="2">
                  <c:v>94.279999999999987</c:v>
                </c:pt>
                <c:pt idx="3">
                  <c:v>121.64000000000001</c:v>
                </c:pt>
                <c:pt idx="4">
                  <c:v>142.78</c:v>
                </c:pt>
                <c:pt idx="5">
                  <c:v>150.08000000000004</c:v>
                </c:pt>
                <c:pt idx="6">
                  <c:v>186.45999999999998</c:v>
                </c:pt>
                <c:pt idx="7">
                  <c:v>200.94000000000003</c:v>
                </c:pt>
                <c:pt idx="8">
                  <c:v>166.33999999999997</c:v>
                </c:pt>
                <c:pt idx="9">
                  <c:v>165.80000000000004</c:v>
                </c:pt>
                <c:pt idx="10">
                  <c:v>136.80000000000004</c:v>
                </c:pt>
                <c:pt idx="11">
                  <c:v>93.940000000000026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29A-472A-8816-580ACA6075D8}"/>
            </c:ext>
          </c:extLst>
        </c:ser>
        <c:ser>
          <c:idx val="12"/>
          <c:order val="12"/>
          <c:tx>
            <c:strRef>
              <c:f>'Ilości odpadów bio'!$P$2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'Ilości odpadów bio'!$C$4:$C$15</c15:sqref>
                  </c15:fullRef>
                </c:ext>
              </c:extLst>
              <c:f>'Ilości odpadów bio'!$C$4:$C$15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bio'!$P$4:$P$15</c15:sqref>
                  </c15:fullRef>
                </c:ext>
              </c:extLst>
              <c:f>'Ilości odpadów bio'!$P$4:$P$15</c:f>
              <c:numCache>
                <c:formatCode>General</c:formatCode>
                <c:ptCount val="12"/>
                <c:pt idx="0">
                  <c:v>104.25999999999999</c:v>
                </c:pt>
                <c:pt idx="1">
                  <c:v>84.600000000000009</c:v>
                </c:pt>
                <c:pt idx="2">
                  <c:v>112.94</c:v>
                </c:pt>
                <c:pt idx="3">
                  <c:v>160.11999999999998</c:v>
                </c:pt>
                <c:pt idx="4">
                  <c:v>243.358</c:v>
                </c:pt>
                <c:pt idx="5">
                  <c:v>261.64000000000004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29A-472A-8816-580ACA6075D8}"/>
            </c:ext>
          </c:extLst>
        </c:ser>
        <c:ser>
          <c:idx val="14"/>
          <c:order val="14"/>
          <c:tx>
            <c:strRef>
              <c:f>'Ilości odpadów bio'!$R$2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styczeń</c:v>
              </c:pt>
              <c:pt idx="1">
                <c:v>luty</c:v>
              </c:pt>
              <c:pt idx="2">
                <c:v>marzec</c:v>
              </c:pt>
              <c:pt idx="3">
                <c:v>kwiecień</c:v>
              </c:pt>
              <c:pt idx="4">
                <c:v>maj</c:v>
              </c:pt>
              <c:pt idx="5">
                <c:v>czerwiec</c:v>
              </c:pt>
              <c:pt idx="6">
                <c:v>lipiec</c:v>
              </c:pt>
              <c:pt idx="7">
                <c:v>sierpień</c:v>
              </c:pt>
              <c:pt idx="8">
                <c:v>wrzesień</c:v>
              </c:pt>
              <c:pt idx="9">
                <c:v>październik</c:v>
              </c:pt>
              <c:pt idx="10">
                <c:v>listopad</c:v>
              </c:pt>
              <c:pt idx="11">
                <c:v>grudzień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bio'!$R$4:$R$15</c15:sqref>
                  </c15:fullRef>
                </c:ext>
              </c:extLst>
              <c:f>'Ilości odpadów bio'!$R$4:$R$15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258.04000000000002</c:v>
                </c:pt>
                <c:pt idx="4">
                  <c:v>418.76000000000005</c:v>
                </c:pt>
                <c:pt idx="5">
                  <c:v>475.94000000000005</c:v>
                </c:pt>
                <c:pt idx="6">
                  <c:v>587.05999999999995</c:v>
                </c:pt>
                <c:pt idx="7">
                  <c:v>612.1</c:v>
                </c:pt>
                <c:pt idx="8">
                  <c:v>566.54</c:v>
                </c:pt>
                <c:pt idx="9">
                  <c:v>464.88</c:v>
                </c:pt>
                <c:pt idx="10">
                  <c:v>406.52</c:v>
                </c:pt>
                <c:pt idx="11">
                  <c:v>283.58000000000004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F4-41D4-9E08-A74D4DC25830}"/>
            </c:ext>
          </c:extLst>
        </c:ser>
        <c:ser>
          <c:idx val="15"/>
          <c:order val="15"/>
          <c:tx>
            <c:strRef>
              <c:f>'Ilości odpadów bio'!$T$2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styczeń</c:v>
              </c:pt>
              <c:pt idx="1">
                <c:v>luty</c:v>
              </c:pt>
              <c:pt idx="2">
                <c:v>marzec</c:v>
              </c:pt>
              <c:pt idx="3">
                <c:v>kwiecień</c:v>
              </c:pt>
              <c:pt idx="4">
                <c:v>maj</c:v>
              </c:pt>
              <c:pt idx="5">
                <c:v>czerwiec</c:v>
              </c:pt>
              <c:pt idx="6">
                <c:v>lipiec</c:v>
              </c:pt>
              <c:pt idx="7">
                <c:v>sierpień</c:v>
              </c:pt>
              <c:pt idx="8">
                <c:v>wrzesień</c:v>
              </c:pt>
              <c:pt idx="9">
                <c:v>październik</c:v>
              </c:pt>
              <c:pt idx="10">
                <c:v>listopad</c:v>
              </c:pt>
              <c:pt idx="11">
                <c:v>grudzień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bio'!$T$4:$T$15</c15:sqref>
                  </c15:fullRef>
                </c:ext>
              </c:extLst>
              <c:f>'Ilości odpadów bio'!$T$4:$T$15</c:f>
              <c:numCache>
                <c:formatCode>General</c:formatCode>
                <c:ptCount val="12"/>
                <c:pt idx="0">
                  <c:v>279.27999999999997</c:v>
                </c:pt>
                <c:pt idx="1">
                  <c:v>242.96</c:v>
                </c:pt>
                <c:pt idx="2">
                  <c:v>339.12</c:v>
                </c:pt>
                <c:pt idx="3">
                  <c:v>334.62</c:v>
                </c:pt>
                <c:pt idx="4">
                  <c:v>461.94</c:v>
                </c:pt>
                <c:pt idx="5">
                  <c:v>530.36</c:v>
                </c:pt>
                <c:pt idx="6">
                  <c:v>479.32</c:v>
                </c:pt>
                <c:pt idx="7">
                  <c:v>574.72</c:v>
                </c:pt>
                <c:pt idx="8">
                  <c:v>504.08</c:v>
                </c:pt>
                <c:pt idx="9">
                  <c:v>466.06</c:v>
                </c:pt>
                <c:pt idx="10">
                  <c:v>410.88</c:v>
                </c:pt>
                <c:pt idx="11">
                  <c:v>286.82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F4-41D4-9E08-A74D4DC25830}"/>
            </c:ext>
          </c:extLst>
        </c:ser>
        <c:ser>
          <c:idx val="16"/>
          <c:order val="16"/>
          <c:tx>
            <c:strRef>
              <c:f>'Ilości odpadów bio'!$V$2:$W$2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styczeń</c:v>
              </c:pt>
              <c:pt idx="1">
                <c:v>luty</c:v>
              </c:pt>
              <c:pt idx="2">
                <c:v>marzec</c:v>
              </c:pt>
              <c:pt idx="3">
                <c:v>kwiecień</c:v>
              </c:pt>
              <c:pt idx="4">
                <c:v>maj</c:v>
              </c:pt>
              <c:pt idx="5">
                <c:v>czerwiec</c:v>
              </c:pt>
              <c:pt idx="6">
                <c:v>lipiec</c:v>
              </c:pt>
              <c:pt idx="7">
                <c:v>sierpień</c:v>
              </c:pt>
              <c:pt idx="8">
                <c:v>wrzesień</c:v>
              </c:pt>
              <c:pt idx="9">
                <c:v>październik</c:v>
              </c:pt>
              <c:pt idx="10">
                <c:v>listopad</c:v>
              </c:pt>
              <c:pt idx="11">
                <c:v>grudzień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bio'!$V$4:$V$16</c15:sqref>
                  </c15:fullRef>
                </c:ext>
              </c:extLst>
              <c:f>'Ilości odpadów bio'!$V$4:$V$15</c:f>
              <c:numCache>
                <c:formatCode>General</c:formatCode>
                <c:ptCount val="12"/>
                <c:pt idx="0">
                  <c:v>276.45999999999998</c:v>
                </c:pt>
                <c:pt idx="1">
                  <c:v>219.62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6F-4E26-9D1A-CBD3D65F5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49779792"/>
        <c:axId val="155418308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'Ilości odpadów bio'!$D$2</c15:sqref>
                        </c15:formulaRef>
                      </c:ext>
                    </c:extLst>
                    <c:strCache>
                      <c:ptCount val="1"/>
                      <c:pt idx="0">
                        <c:v>2014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'Ilości odpadów bio'!$C$4:$C$15</c15:sqref>
                        </c15:fullRef>
                        <c15:formulaRef>
                          <c15:sqref>'Ilości odpadów bio'!$C$4:$C$15</c15:sqref>
                        </c15:formulaRef>
                      </c:ext>
                    </c:extLst>
                    <c:strCache>
                      <c:ptCount val="12"/>
                      <c:pt idx="0">
                        <c:v>styczeń</c:v>
                      </c:pt>
                      <c:pt idx="1">
                        <c:v>luty</c:v>
                      </c:pt>
                      <c:pt idx="2">
                        <c:v>marzec</c:v>
                      </c:pt>
                      <c:pt idx="3">
                        <c:v>kwiecień</c:v>
                      </c:pt>
                      <c:pt idx="4">
                        <c:v>maj</c:v>
                      </c:pt>
                      <c:pt idx="5">
                        <c:v>czerwiec</c:v>
                      </c:pt>
                      <c:pt idx="6">
                        <c:v>lipiec</c:v>
                      </c:pt>
                      <c:pt idx="7">
                        <c:v>sierpień</c:v>
                      </c:pt>
                      <c:pt idx="8">
                        <c:v>wrzesień</c:v>
                      </c:pt>
                      <c:pt idx="9">
                        <c:v>październik</c:v>
                      </c:pt>
                      <c:pt idx="10">
                        <c:v>listopad</c:v>
                      </c:pt>
                      <c:pt idx="11">
                        <c:v>grudzień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'Ilości odpadów bio'!$E$4:$E$15</c15:sqref>
                        </c15:fullRef>
                        <c15:formulaRef>
                          <c15:sqref>'Ilości odpadów bio'!$E$4:$E$15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1.76</c:v>
                      </c:pt>
                      <c:pt idx="2">
                        <c:v>0</c:v>
                      </c:pt>
                      <c:pt idx="3">
                        <c:v>6.3</c:v>
                      </c:pt>
                      <c:pt idx="4">
                        <c:v>2.62</c:v>
                      </c:pt>
                      <c:pt idx="5">
                        <c:v>0.32</c:v>
                      </c:pt>
                      <c:pt idx="6">
                        <c:v>4.9000000000000004</c:v>
                      </c:pt>
                      <c:pt idx="7">
                        <c:v>1.24</c:v>
                      </c:pt>
                      <c:pt idx="8">
                        <c:v>9.2800000000000011</c:v>
                      </c:pt>
                      <c:pt idx="9">
                        <c:v>2.86</c:v>
                      </c:pt>
                      <c:pt idx="10">
                        <c:v>1.94</c:v>
                      </c:pt>
                      <c:pt idx="11">
                        <c:v>50.54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029A-472A-8816-580ACA6075D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'Ilości odpadów bio'!$F$2</c15:sqref>
                        </c15:formulaRef>
                      </c:ext>
                    </c:extLst>
                    <c:strCache>
                      <c:ptCount val="1"/>
                      <c:pt idx="0">
                        <c:v>2015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'Ilości odpadów bio'!$C$4:$C$15</c15:sqref>
                        </c15:fullRef>
                        <c15:formulaRef>
                          <c15:sqref>'Ilości odpadów bio'!$C$4:$C$15</c15:sqref>
                        </c15:formulaRef>
                      </c:ext>
                    </c:extLst>
                    <c:strCache>
                      <c:ptCount val="12"/>
                      <c:pt idx="0">
                        <c:v>styczeń</c:v>
                      </c:pt>
                      <c:pt idx="1">
                        <c:v>luty</c:v>
                      </c:pt>
                      <c:pt idx="2">
                        <c:v>marzec</c:v>
                      </c:pt>
                      <c:pt idx="3">
                        <c:v>kwiecień</c:v>
                      </c:pt>
                      <c:pt idx="4">
                        <c:v>maj</c:v>
                      </c:pt>
                      <c:pt idx="5">
                        <c:v>czerwiec</c:v>
                      </c:pt>
                      <c:pt idx="6">
                        <c:v>lipiec</c:v>
                      </c:pt>
                      <c:pt idx="7">
                        <c:v>sierpień</c:v>
                      </c:pt>
                      <c:pt idx="8">
                        <c:v>wrzesień</c:v>
                      </c:pt>
                      <c:pt idx="9">
                        <c:v>październik</c:v>
                      </c:pt>
                      <c:pt idx="10">
                        <c:v>listopad</c:v>
                      </c:pt>
                      <c:pt idx="11">
                        <c:v>grudzień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'Ilości odpadów bio'!$G$4:$G$15</c15:sqref>
                        </c15:fullRef>
                        <c15:formulaRef>
                          <c15:sqref>'Ilości odpadów bio'!$G$4:$G$15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0.56000000000000005</c:v>
                      </c:pt>
                      <c:pt idx="1">
                        <c:v>0.74</c:v>
                      </c:pt>
                      <c:pt idx="2">
                        <c:v>2.44</c:v>
                      </c:pt>
                      <c:pt idx="3">
                        <c:v>1.46</c:v>
                      </c:pt>
                      <c:pt idx="4">
                        <c:v>0</c:v>
                      </c:pt>
                      <c:pt idx="5">
                        <c:v>7.68</c:v>
                      </c:pt>
                      <c:pt idx="6">
                        <c:v>0</c:v>
                      </c:pt>
                      <c:pt idx="7">
                        <c:v>0.04</c:v>
                      </c:pt>
                      <c:pt idx="8">
                        <c:v>2.2800000000000002</c:v>
                      </c:pt>
                      <c:pt idx="9">
                        <c:v>13.739999999999998</c:v>
                      </c:pt>
                      <c:pt idx="10">
                        <c:v>4.7</c:v>
                      </c:pt>
                      <c:pt idx="11">
                        <c:v>6.18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29A-472A-8816-580ACA6075D8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'Ilości odpadów bio'!$I$2:$I$3</c15:sqref>
                        </c15:formulaRef>
                      </c:ext>
                    </c:extLst>
                    <c:strCache>
                      <c:ptCount val="2"/>
                      <c:pt idx="0">
                        <c:v>2016</c:v>
                      </c:pt>
                      <c:pt idx="1">
                        <c:v>20 02 01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'Ilości odpadów bio'!$C$4:$C$15</c15:sqref>
                        </c15:fullRef>
                        <c15:formulaRef>
                          <c15:sqref>'Ilości odpadów bio'!$C$4:$C$15</c15:sqref>
                        </c15:formulaRef>
                      </c:ext>
                    </c:extLst>
                    <c:strCache>
                      <c:ptCount val="12"/>
                      <c:pt idx="0">
                        <c:v>styczeń</c:v>
                      </c:pt>
                      <c:pt idx="1">
                        <c:v>luty</c:v>
                      </c:pt>
                      <c:pt idx="2">
                        <c:v>marzec</c:v>
                      </c:pt>
                      <c:pt idx="3">
                        <c:v>kwiecień</c:v>
                      </c:pt>
                      <c:pt idx="4">
                        <c:v>maj</c:v>
                      </c:pt>
                      <c:pt idx="5">
                        <c:v>czerwiec</c:v>
                      </c:pt>
                      <c:pt idx="6">
                        <c:v>lipiec</c:v>
                      </c:pt>
                      <c:pt idx="7">
                        <c:v>sierpień</c:v>
                      </c:pt>
                      <c:pt idx="8">
                        <c:v>wrzesień</c:v>
                      </c:pt>
                      <c:pt idx="9">
                        <c:v>październik</c:v>
                      </c:pt>
                      <c:pt idx="10">
                        <c:v>listopad</c:v>
                      </c:pt>
                      <c:pt idx="11">
                        <c:v>grudzień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'Ilości odpadów bio'!$I$4:$I$15</c15:sqref>
                        </c15:fullRef>
                        <c15:formulaRef>
                          <c15:sqref>'Ilości odpadów bio'!$I$4:$I$15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1.6</c:v>
                      </c:pt>
                      <c:pt idx="1">
                        <c:v>0</c:v>
                      </c:pt>
                      <c:pt idx="2">
                        <c:v>9.379999999999999</c:v>
                      </c:pt>
                      <c:pt idx="3">
                        <c:v>13.940000000000001</c:v>
                      </c:pt>
                      <c:pt idx="4">
                        <c:v>0</c:v>
                      </c:pt>
                      <c:pt idx="5">
                        <c:v>4.38</c:v>
                      </c:pt>
                      <c:pt idx="6">
                        <c:v>15.380000000000003</c:v>
                      </c:pt>
                      <c:pt idx="7">
                        <c:v>7.3999999999999986</c:v>
                      </c:pt>
                      <c:pt idx="8">
                        <c:v>19.080000000000002</c:v>
                      </c:pt>
                      <c:pt idx="9">
                        <c:v>4.58</c:v>
                      </c:pt>
                      <c:pt idx="10">
                        <c:v>38.4</c:v>
                      </c:pt>
                      <c:pt idx="11">
                        <c:v>12.5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29A-472A-8816-580ACA6075D8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'Ilości odpadów bio'!$K$2:$K$3</c15:sqref>
                        </c15:formulaRef>
                      </c:ext>
                    </c:extLst>
                    <c:strCache>
                      <c:ptCount val="2"/>
                      <c:pt idx="0">
                        <c:v>2017</c:v>
                      </c:pt>
                      <c:pt idx="1">
                        <c:v>20 02 01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'Ilości odpadów bio'!$C$4:$C$15</c15:sqref>
                        </c15:fullRef>
                        <c15:formulaRef>
                          <c15:sqref>'Ilości odpadów bio'!$C$4:$C$15</c15:sqref>
                        </c15:formulaRef>
                      </c:ext>
                    </c:extLst>
                    <c:strCache>
                      <c:ptCount val="12"/>
                      <c:pt idx="0">
                        <c:v>styczeń</c:v>
                      </c:pt>
                      <c:pt idx="1">
                        <c:v>luty</c:v>
                      </c:pt>
                      <c:pt idx="2">
                        <c:v>marzec</c:v>
                      </c:pt>
                      <c:pt idx="3">
                        <c:v>kwiecień</c:v>
                      </c:pt>
                      <c:pt idx="4">
                        <c:v>maj</c:v>
                      </c:pt>
                      <c:pt idx="5">
                        <c:v>czerwiec</c:v>
                      </c:pt>
                      <c:pt idx="6">
                        <c:v>lipiec</c:v>
                      </c:pt>
                      <c:pt idx="7">
                        <c:v>sierpień</c:v>
                      </c:pt>
                      <c:pt idx="8">
                        <c:v>wrzesień</c:v>
                      </c:pt>
                      <c:pt idx="9">
                        <c:v>październik</c:v>
                      </c:pt>
                      <c:pt idx="10">
                        <c:v>listopad</c:v>
                      </c:pt>
                      <c:pt idx="11">
                        <c:v>grudzień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'Ilości odpadów bio'!$K$4:$K$15</c15:sqref>
                        </c15:fullRef>
                        <c15:formulaRef>
                          <c15:sqref>'Ilości odpadów bio'!$K$4:$K$15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3</c:v>
                      </c:pt>
                      <c:pt idx="1">
                        <c:v>2.48</c:v>
                      </c:pt>
                      <c:pt idx="2">
                        <c:v>19.059999999999995</c:v>
                      </c:pt>
                      <c:pt idx="3">
                        <c:v>6.44</c:v>
                      </c:pt>
                      <c:pt idx="4">
                        <c:v>6.9999999999999991</c:v>
                      </c:pt>
                      <c:pt idx="5">
                        <c:v>4.9399999999999995</c:v>
                      </c:pt>
                      <c:pt idx="6">
                        <c:v>9.56</c:v>
                      </c:pt>
                      <c:pt idx="7">
                        <c:v>9.84</c:v>
                      </c:pt>
                      <c:pt idx="8">
                        <c:v>11.38</c:v>
                      </c:pt>
                      <c:pt idx="9">
                        <c:v>60.06</c:v>
                      </c:pt>
                      <c:pt idx="10">
                        <c:v>46.580000000000005</c:v>
                      </c:pt>
                      <c:pt idx="11">
                        <c:v>37.480000000000004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29A-472A-8816-580ACA6075D8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'Ilości odpadów bio'!$M$2:$M$3</c15:sqref>
                        </c15:formulaRef>
                      </c:ext>
                    </c:extLst>
                    <c:strCache>
                      <c:ptCount val="2"/>
                      <c:pt idx="0">
                        <c:v>2018</c:v>
                      </c:pt>
                      <c:pt idx="1">
                        <c:v>20 02 01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'Ilości odpadów bio'!$C$4:$C$15</c15:sqref>
                        </c15:fullRef>
                        <c15:formulaRef>
                          <c15:sqref>'Ilości odpadów bio'!$C$4:$C$15</c15:sqref>
                        </c15:formulaRef>
                      </c:ext>
                    </c:extLst>
                    <c:strCache>
                      <c:ptCount val="12"/>
                      <c:pt idx="0">
                        <c:v>styczeń</c:v>
                      </c:pt>
                      <c:pt idx="1">
                        <c:v>luty</c:v>
                      </c:pt>
                      <c:pt idx="2">
                        <c:v>marzec</c:v>
                      </c:pt>
                      <c:pt idx="3">
                        <c:v>kwiecień</c:v>
                      </c:pt>
                      <c:pt idx="4">
                        <c:v>maj</c:v>
                      </c:pt>
                      <c:pt idx="5">
                        <c:v>czerwiec</c:v>
                      </c:pt>
                      <c:pt idx="6">
                        <c:v>lipiec</c:v>
                      </c:pt>
                      <c:pt idx="7">
                        <c:v>sierpień</c:v>
                      </c:pt>
                      <c:pt idx="8">
                        <c:v>wrzesień</c:v>
                      </c:pt>
                      <c:pt idx="9">
                        <c:v>październik</c:v>
                      </c:pt>
                      <c:pt idx="10">
                        <c:v>listopad</c:v>
                      </c:pt>
                      <c:pt idx="11">
                        <c:v>grudzień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'Ilości odpadów bio'!$M$4:$M$15</c15:sqref>
                        </c15:fullRef>
                        <c15:formulaRef>
                          <c15:sqref>'Ilości odpadów bio'!$M$4:$M$15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9.52</c:v>
                      </c:pt>
                      <c:pt idx="1">
                        <c:v>1.8800000000000001</c:v>
                      </c:pt>
                      <c:pt idx="2">
                        <c:v>4.9499999999999993</c:v>
                      </c:pt>
                      <c:pt idx="3">
                        <c:v>15.219999999999999</c:v>
                      </c:pt>
                      <c:pt idx="4">
                        <c:v>8.3000000000000007</c:v>
                      </c:pt>
                      <c:pt idx="5">
                        <c:v>6.080000000000001</c:v>
                      </c:pt>
                      <c:pt idx="6">
                        <c:v>25.72</c:v>
                      </c:pt>
                      <c:pt idx="7">
                        <c:v>14.700000000000001</c:v>
                      </c:pt>
                      <c:pt idx="8">
                        <c:v>26.439999999999998</c:v>
                      </c:pt>
                      <c:pt idx="9">
                        <c:v>94.259999999999991</c:v>
                      </c:pt>
                      <c:pt idx="10">
                        <c:v>154.38</c:v>
                      </c:pt>
                      <c:pt idx="11">
                        <c:v>40.360000000000007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29A-472A-8816-580ACA6075D8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'Ilości odpadów bio'!$O$2:$O$3</c15:sqref>
                        </c15:formulaRef>
                      </c:ext>
                    </c:extLst>
                    <c:strCache>
                      <c:ptCount val="2"/>
                      <c:pt idx="0">
                        <c:v>2019</c:v>
                      </c:pt>
                      <c:pt idx="1">
                        <c:v>20 02 01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'Ilości odpadów bio'!$C$4:$C$15</c15:sqref>
                        </c15:fullRef>
                        <c15:formulaRef>
                          <c15:sqref>'Ilości odpadów bio'!$C$4:$C$15</c15:sqref>
                        </c15:formulaRef>
                      </c:ext>
                    </c:extLst>
                    <c:strCache>
                      <c:ptCount val="12"/>
                      <c:pt idx="0">
                        <c:v>styczeń</c:v>
                      </c:pt>
                      <c:pt idx="1">
                        <c:v>luty</c:v>
                      </c:pt>
                      <c:pt idx="2">
                        <c:v>marzec</c:v>
                      </c:pt>
                      <c:pt idx="3">
                        <c:v>kwiecień</c:v>
                      </c:pt>
                      <c:pt idx="4">
                        <c:v>maj</c:v>
                      </c:pt>
                      <c:pt idx="5">
                        <c:v>czerwiec</c:v>
                      </c:pt>
                      <c:pt idx="6">
                        <c:v>lipiec</c:v>
                      </c:pt>
                      <c:pt idx="7">
                        <c:v>sierpień</c:v>
                      </c:pt>
                      <c:pt idx="8">
                        <c:v>wrzesień</c:v>
                      </c:pt>
                      <c:pt idx="9">
                        <c:v>październik</c:v>
                      </c:pt>
                      <c:pt idx="10">
                        <c:v>listopad</c:v>
                      </c:pt>
                      <c:pt idx="11">
                        <c:v>grudzień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'Ilości odpadów bio'!$O$4:$O$15</c15:sqref>
                        </c15:fullRef>
                        <c15:formulaRef>
                          <c15:sqref>'Ilości odpadów bio'!$O$4:$O$15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9.6999999999999993</c:v>
                      </c:pt>
                      <c:pt idx="1">
                        <c:v>3.4</c:v>
                      </c:pt>
                      <c:pt idx="2">
                        <c:v>62.019999999999996</c:v>
                      </c:pt>
                      <c:pt idx="3">
                        <c:v>49.520000000000017</c:v>
                      </c:pt>
                      <c:pt idx="4">
                        <c:v>23.160000000000004</c:v>
                      </c:pt>
                      <c:pt idx="5">
                        <c:v>15.880000000000003</c:v>
                      </c:pt>
                      <c:pt idx="6">
                        <c:v>25.999999999999996</c:v>
                      </c:pt>
                      <c:pt idx="7">
                        <c:v>10.84</c:v>
                      </c:pt>
                      <c:pt idx="8">
                        <c:v>36.900000000000006</c:v>
                      </c:pt>
                      <c:pt idx="9">
                        <c:v>95.139999999999986</c:v>
                      </c:pt>
                      <c:pt idx="10">
                        <c:v>193.98</c:v>
                      </c:pt>
                      <c:pt idx="11">
                        <c:v>96.4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29A-472A-8816-580ACA6075D8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'Ilości odpadów bio'!$Q$2:$Q$3</c15:sqref>
                        </c15:formulaRef>
                      </c:ext>
                    </c:extLst>
                    <c:strCache>
                      <c:ptCount val="2"/>
                      <c:pt idx="0">
                        <c:v>2020</c:v>
                      </c:pt>
                      <c:pt idx="1">
                        <c:v>20 02 01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'Ilości odpadów bio'!$C$4:$C$15</c15:sqref>
                        </c15:fullRef>
                        <c15:formulaRef>
                          <c15:sqref>'Ilości odpadów bio'!$C$4:$C$15</c15:sqref>
                        </c15:formulaRef>
                      </c:ext>
                    </c:extLst>
                    <c:strCache>
                      <c:ptCount val="12"/>
                      <c:pt idx="0">
                        <c:v>styczeń</c:v>
                      </c:pt>
                      <c:pt idx="1">
                        <c:v>luty</c:v>
                      </c:pt>
                      <c:pt idx="2">
                        <c:v>marzec</c:v>
                      </c:pt>
                      <c:pt idx="3">
                        <c:v>kwiecień</c:v>
                      </c:pt>
                      <c:pt idx="4">
                        <c:v>maj</c:v>
                      </c:pt>
                      <c:pt idx="5">
                        <c:v>czerwiec</c:v>
                      </c:pt>
                      <c:pt idx="6">
                        <c:v>lipiec</c:v>
                      </c:pt>
                      <c:pt idx="7">
                        <c:v>sierpień</c:v>
                      </c:pt>
                      <c:pt idx="8">
                        <c:v>wrzesień</c:v>
                      </c:pt>
                      <c:pt idx="9">
                        <c:v>październik</c:v>
                      </c:pt>
                      <c:pt idx="10">
                        <c:v>listopad</c:v>
                      </c:pt>
                      <c:pt idx="11">
                        <c:v>grudzień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'Ilości odpadów bio'!$Q$4:$Q$15</c15:sqref>
                        </c15:fullRef>
                        <c15:formulaRef>
                          <c15:sqref>'Ilości odpadów bio'!$Q$4:$Q$15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10.220000000000001</c:v>
                      </c:pt>
                      <c:pt idx="1">
                        <c:v>13.000000000000004</c:v>
                      </c:pt>
                      <c:pt idx="2">
                        <c:v>20.159999999999997</c:v>
                      </c:pt>
                      <c:pt idx="3">
                        <c:v>25.299999999999997</c:v>
                      </c:pt>
                      <c:pt idx="4">
                        <c:v>41.64</c:v>
                      </c:pt>
                      <c:pt idx="5">
                        <c:v>141.72</c:v>
                      </c:pt>
                      <c:pt idx="6">
                        <c:v>495.18</c:v>
                      </c:pt>
                      <c:pt idx="7">
                        <c:v>495.2</c:v>
                      </c:pt>
                      <c:pt idx="8">
                        <c:v>526.96</c:v>
                      </c:pt>
                      <c:pt idx="9">
                        <c:v>588.5</c:v>
                      </c:pt>
                      <c:pt idx="10">
                        <c:v>626.02</c:v>
                      </c:pt>
                      <c:pt idx="11">
                        <c:v>439.14100000000008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29A-472A-8816-580ACA6075D8}"/>
                  </c:ext>
                </c:extLst>
              </c15:ser>
            </c15:filteredBarSeries>
          </c:ext>
        </c:extLst>
      </c:barChart>
      <c:catAx>
        <c:axId val="154977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54183088"/>
        <c:crosses val="autoZero"/>
        <c:auto val="1"/>
        <c:lblAlgn val="ctr"/>
        <c:lblOffset val="100"/>
        <c:noMultiLvlLbl val="0"/>
      </c:catAx>
      <c:valAx>
        <c:axId val="155418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4977979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20 02 01</a:t>
            </a:r>
          </a:p>
        </c:rich>
      </c:tx>
      <c:layout>
        <c:manualLayout>
          <c:xMode val="edge"/>
          <c:yMode val="edge"/>
          <c:x val="0.42105972047611695"/>
          <c:y val="2.234636871508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6.6585090954169784E-2"/>
          <c:y val="6.7051366096029338E-2"/>
          <c:w val="0.92438949211567112"/>
          <c:h val="0.6627105598144077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'Ilości odpadów bio'!$D$2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'Ilości odpadów bio'!$C$4:$C$15</c15:sqref>
                  </c15:fullRef>
                </c:ext>
              </c:extLst>
              <c:f>'Ilości odpadów bio'!$C$4:$C$15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bio'!$E$4:$E$15</c15:sqref>
                  </c15:fullRef>
                </c:ext>
              </c:extLst>
              <c:f>'Ilości odpadów bio'!$E$4:$E$15</c:f>
              <c:numCache>
                <c:formatCode>General</c:formatCode>
                <c:ptCount val="12"/>
                <c:pt idx="0">
                  <c:v>0</c:v>
                </c:pt>
                <c:pt idx="1">
                  <c:v>1.76</c:v>
                </c:pt>
                <c:pt idx="2">
                  <c:v>0</c:v>
                </c:pt>
                <c:pt idx="3">
                  <c:v>6.3</c:v>
                </c:pt>
                <c:pt idx="4">
                  <c:v>2.62</c:v>
                </c:pt>
                <c:pt idx="5">
                  <c:v>0.32</c:v>
                </c:pt>
                <c:pt idx="6">
                  <c:v>4.9000000000000004</c:v>
                </c:pt>
                <c:pt idx="7">
                  <c:v>1.24</c:v>
                </c:pt>
                <c:pt idx="8">
                  <c:v>9.2800000000000011</c:v>
                </c:pt>
                <c:pt idx="9">
                  <c:v>2.86</c:v>
                </c:pt>
                <c:pt idx="10">
                  <c:v>1.94</c:v>
                </c:pt>
                <c:pt idx="11">
                  <c:v>50.54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69-4D4D-A2D3-9A80711904DB}"/>
            </c:ext>
          </c:extLst>
        </c:ser>
        <c:ser>
          <c:idx val="3"/>
          <c:order val="3"/>
          <c:tx>
            <c:strRef>
              <c:f>'Ilości odpadów bio'!$F$2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'Ilości odpadów bio'!$C$4:$C$15</c15:sqref>
                  </c15:fullRef>
                </c:ext>
              </c:extLst>
              <c:f>'Ilości odpadów bio'!$C$4:$C$15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bio'!$G$4:$G$15</c15:sqref>
                  </c15:fullRef>
                </c:ext>
              </c:extLst>
              <c:f>'Ilości odpadów bio'!$G$4:$G$15</c:f>
              <c:numCache>
                <c:formatCode>General</c:formatCode>
                <c:ptCount val="12"/>
                <c:pt idx="0">
                  <c:v>0.56000000000000005</c:v>
                </c:pt>
                <c:pt idx="1">
                  <c:v>0.74</c:v>
                </c:pt>
                <c:pt idx="2">
                  <c:v>2.44</c:v>
                </c:pt>
                <c:pt idx="3">
                  <c:v>1.46</c:v>
                </c:pt>
                <c:pt idx="4">
                  <c:v>0</c:v>
                </c:pt>
                <c:pt idx="5">
                  <c:v>7.68</c:v>
                </c:pt>
                <c:pt idx="6">
                  <c:v>0</c:v>
                </c:pt>
                <c:pt idx="7">
                  <c:v>0.04</c:v>
                </c:pt>
                <c:pt idx="8">
                  <c:v>2.2800000000000002</c:v>
                </c:pt>
                <c:pt idx="9">
                  <c:v>13.739999999999998</c:v>
                </c:pt>
                <c:pt idx="10">
                  <c:v>4.7</c:v>
                </c:pt>
                <c:pt idx="11">
                  <c:v>6.18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69-4D4D-A2D3-9A80711904DB}"/>
            </c:ext>
          </c:extLst>
        </c:ser>
        <c:ser>
          <c:idx val="5"/>
          <c:order val="5"/>
          <c:tx>
            <c:strRef>
              <c:f>'Ilości odpadów bio'!$H$2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'Ilości odpadów bio'!$C$4:$C$15</c15:sqref>
                  </c15:fullRef>
                </c:ext>
              </c:extLst>
              <c:f>'Ilości odpadów bio'!$C$4:$C$15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bio'!$I$4:$I$15</c15:sqref>
                  </c15:fullRef>
                </c:ext>
              </c:extLst>
              <c:f>'Ilości odpadów bio'!$I$4:$I$15</c:f>
              <c:numCache>
                <c:formatCode>General</c:formatCode>
                <c:ptCount val="12"/>
                <c:pt idx="0">
                  <c:v>1.6</c:v>
                </c:pt>
                <c:pt idx="1">
                  <c:v>0</c:v>
                </c:pt>
                <c:pt idx="2">
                  <c:v>9.379999999999999</c:v>
                </c:pt>
                <c:pt idx="3">
                  <c:v>13.940000000000001</c:v>
                </c:pt>
                <c:pt idx="4">
                  <c:v>0</c:v>
                </c:pt>
                <c:pt idx="5">
                  <c:v>4.38</c:v>
                </c:pt>
                <c:pt idx="6">
                  <c:v>15.380000000000003</c:v>
                </c:pt>
                <c:pt idx="7">
                  <c:v>7.3999999999999986</c:v>
                </c:pt>
                <c:pt idx="8">
                  <c:v>19.080000000000002</c:v>
                </c:pt>
                <c:pt idx="9">
                  <c:v>4.58</c:v>
                </c:pt>
                <c:pt idx="10">
                  <c:v>38.4</c:v>
                </c:pt>
                <c:pt idx="11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C69-4D4D-A2D3-9A80711904DB}"/>
            </c:ext>
          </c:extLst>
        </c:ser>
        <c:ser>
          <c:idx val="7"/>
          <c:order val="7"/>
          <c:tx>
            <c:strRef>
              <c:f>'Ilości odpadów bio'!$J$2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'Ilości odpadów bio'!$C$4:$C$15</c15:sqref>
                  </c15:fullRef>
                </c:ext>
              </c:extLst>
              <c:f>'Ilości odpadów bio'!$C$4:$C$15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bio'!$K$4:$K$15</c15:sqref>
                  </c15:fullRef>
                </c:ext>
              </c:extLst>
              <c:f>'Ilości odpadów bio'!$K$4:$K$15</c:f>
              <c:numCache>
                <c:formatCode>General</c:formatCode>
                <c:ptCount val="12"/>
                <c:pt idx="0">
                  <c:v>3</c:v>
                </c:pt>
                <c:pt idx="1">
                  <c:v>2.48</c:v>
                </c:pt>
                <c:pt idx="2">
                  <c:v>19.059999999999995</c:v>
                </c:pt>
                <c:pt idx="3">
                  <c:v>6.44</c:v>
                </c:pt>
                <c:pt idx="4">
                  <c:v>6.9999999999999991</c:v>
                </c:pt>
                <c:pt idx="5">
                  <c:v>4.9399999999999995</c:v>
                </c:pt>
                <c:pt idx="6">
                  <c:v>9.56</c:v>
                </c:pt>
                <c:pt idx="7">
                  <c:v>9.84</c:v>
                </c:pt>
                <c:pt idx="8">
                  <c:v>11.38</c:v>
                </c:pt>
                <c:pt idx="9">
                  <c:v>60.06</c:v>
                </c:pt>
                <c:pt idx="10">
                  <c:v>46.580000000000005</c:v>
                </c:pt>
                <c:pt idx="11">
                  <c:v>37.480000000000004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C69-4D4D-A2D3-9A80711904DB}"/>
            </c:ext>
          </c:extLst>
        </c:ser>
        <c:ser>
          <c:idx val="9"/>
          <c:order val="9"/>
          <c:tx>
            <c:strRef>
              <c:f>'Ilości odpadów bio'!$L$2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'Ilości odpadów bio'!$C$4:$C$15</c15:sqref>
                  </c15:fullRef>
                </c:ext>
              </c:extLst>
              <c:f>'Ilości odpadów bio'!$C$4:$C$15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bio'!$M$4:$M$15</c15:sqref>
                  </c15:fullRef>
                </c:ext>
              </c:extLst>
              <c:f>'Ilości odpadów bio'!$M$4:$M$15</c:f>
              <c:numCache>
                <c:formatCode>General</c:formatCode>
                <c:ptCount val="12"/>
                <c:pt idx="0">
                  <c:v>9.52</c:v>
                </c:pt>
                <c:pt idx="1">
                  <c:v>1.8800000000000001</c:v>
                </c:pt>
                <c:pt idx="2">
                  <c:v>4.9499999999999993</c:v>
                </c:pt>
                <c:pt idx="3">
                  <c:v>15.219999999999999</c:v>
                </c:pt>
                <c:pt idx="4">
                  <c:v>8.3000000000000007</c:v>
                </c:pt>
                <c:pt idx="5">
                  <c:v>6.080000000000001</c:v>
                </c:pt>
                <c:pt idx="6">
                  <c:v>25.72</c:v>
                </c:pt>
                <c:pt idx="7">
                  <c:v>14.700000000000001</c:v>
                </c:pt>
                <c:pt idx="8">
                  <c:v>26.439999999999998</c:v>
                </c:pt>
                <c:pt idx="9">
                  <c:v>94.259999999999991</c:v>
                </c:pt>
                <c:pt idx="10">
                  <c:v>154.38</c:v>
                </c:pt>
                <c:pt idx="11">
                  <c:v>40.360000000000007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C69-4D4D-A2D3-9A80711904DB}"/>
            </c:ext>
          </c:extLst>
        </c:ser>
        <c:ser>
          <c:idx val="11"/>
          <c:order val="11"/>
          <c:tx>
            <c:strRef>
              <c:f>'Ilości odpadów bio'!$N$2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'Ilości odpadów bio'!$C$4:$C$15</c15:sqref>
                  </c15:fullRef>
                </c:ext>
              </c:extLst>
              <c:f>'Ilości odpadów bio'!$C$4:$C$15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bio'!$O$4:$O$15</c15:sqref>
                  </c15:fullRef>
                </c:ext>
              </c:extLst>
              <c:f>'Ilości odpadów bio'!$O$4:$O$15</c:f>
              <c:numCache>
                <c:formatCode>General</c:formatCode>
                <c:ptCount val="12"/>
                <c:pt idx="0">
                  <c:v>9.6999999999999993</c:v>
                </c:pt>
                <c:pt idx="1">
                  <c:v>3.4</c:v>
                </c:pt>
                <c:pt idx="2">
                  <c:v>62.019999999999996</c:v>
                </c:pt>
                <c:pt idx="3">
                  <c:v>49.520000000000017</c:v>
                </c:pt>
                <c:pt idx="4">
                  <c:v>23.160000000000004</c:v>
                </c:pt>
                <c:pt idx="5">
                  <c:v>15.880000000000003</c:v>
                </c:pt>
                <c:pt idx="6">
                  <c:v>25.999999999999996</c:v>
                </c:pt>
                <c:pt idx="7">
                  <c:v>10.84</c:v>
                </c:pt>
                <c:pt idx="8">
                  <c:v>36.900000000000006</c:v>
                </c:pt>
                <c:pt idx="9">
                  <c:v>95.139999999999986</c:v>
                </c:pt>
                <c:pt idx="10">
                  <c:v>193.98</c:v>
                </c:pt>
                <c:pt idx="11">
                  <c:v>96.4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C69-4D4D-A2D3-9A80711904DB}"/>
            </c:ext>
          </c:extLst>
        </c:ser>
        <c:ser>
          <c:idx val="13"/>
          <c:order val="13"/>
          <c:tx>
            <c:strRef>
              <c:f>'Ilości odpadów bio'!$P$2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'Ilości odpadów bio'!$C$4:$C$15</c15:sqref>
                  </c15:fullRef>
                </c:ext>
              </c:extLst>
              <c:f>'Ilości odpadów bio'!$C$4:$C$15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bio'!$Q$4:$Q$15</c15:sqref>
                  </c15:fullRef>
                </c:ext>
              </c:extLst>
              <c:f>'Ilości odpadów bio'!$Q$4:$Q$15</c:f>
              <c:numCache>
                <c:formatCode>General</c:formatCode>
                <c:ptCount val="12"/>
                <c:pt idx="0">
                  <c:v>10.220000000000001</c:v>
                </c:pt>
                <c:pt idx="1">
                  <c:v>13.000000000000004</c:v>
                </c:pt>
                <c:pt idx="2">
                  <c:v>20.159999999999997</c:v>
                </c:pt>
                <c:pt idx="3">
                  <c:v>25.299999999999997</c:v>
                </c:pt>
                <c:pt idx="4">
                  <c:v>41.64</c:v>
                </c:pt>
                <c:pt idx="5">
                  <c:v>141.72</c:v>
                </c:pt>
                <c:pt idx="6">
                  <c:v>495.18</c:v>
                </c:pt>
                <c:pt idx="7">
                  <c:v>495.2</c:v>
                </c:pt>
                <c:pt idx="8">
                  <c:v>526.96</c:v>
                </c:pt>
                <c:pt idx="9">
                  <c:v>588.5</c:v>
                </c:pt>
                <c:pt idx="10">
                  <c:v>626.02</c:v>
                </c:pt>
                <c:pt idx="11">
                  <c:v>439.14100000000008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C69-4D4D-A2D3-9A80711904DB}"/>
            </c:ext>
          </c:extLst>
        </c:ser>
        <c:ser>
          <c:idx val="14"/>
          <c:order val="14"/>
          <c:tx>
            <c:strRef>
              <c:f>'Ilości odpadów bio'!$R$2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styczeń</c:v>
              </c:pt>
              <c:pt idx="1">
                <c:v>luty</c:v>
              </c:pt>
              <c:pt idx="2">
                <c:v>marzec</c:v>
              </c:pt>
              <c:pt idx="3">
                <c:v>kwiecień</c:v>
              </c:pt>
              <c:pt idx="4">
                <c:v>maj</c:v>
              </c:pt>
              <c:pt idx="5">
                <c:v>czerwiec</c:v>
              </c:pt>
              <c:pt idx="6">
                <c:v>lipiec</c:v>
              </c:pt>
              <c:pt idx="7">
                <c:v>sierpień</c:v>
              </c:pt>
              <c:pt idx="8">
                <c:v>wrzesień</c:v>
              </c:pt>
              <c:pt idx="9">
                <c:v>październik</c:v>
              </c:pt>
              <c:pt idx="10">
                <c:v>listopad</c:v>
              </c:pt>
              <c:pt idx="11">
                <c:v>grudzień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bio'!$S$4:$S$15</c15:sqref>
                  </c15:fullRef>
                </c:ext>
              </c:extLst>
              <c:f>'Ilości odpadów bio'!$S$4:$S$15</c:f>
              <c:numCache>
                <c:formatCode>General</c:formatCode>
                <c:ptCount val="12"/>
                <c:pt idx="0">
                  <c:v>224.51999999999995</c:v>
                </c:pt>
                <c:pt idx="1">
                  <c:v>189.64000000000001</c:v>
                </c:pt>
                <c:pt idx="2">
                  <c:v>341.8599999999999</c:v>
                </c:pt>
                <c:pt idx="3">
                  <c:v>195.98</c:v>
                </c:pt>
                <c:pt idx="4">
                  <c:v>79.86</c:v>
                </c:pt>
                <c:pt idx="5">
                  <c:v>67.64</c:v>
                </c:pt>
                <c:pt idx="6">
                  <c:v>72.649999999999977</c:v>
                </c:pt>
                <c:pt idx="7">
                  <c:v>105.12999999999997</c:v>
                </c:pt>
                <c:pt idx="8">
                  <c:v>133.78</c:v>
                </c:pt>
                <c:pt idx="9">
                  <c:v>251.68</c:v>
                </c:pt>
                <c:pt idx="10">
                  <c:v>176.44999999999996</c:v>
                </c:pt>
                <c:pt idx="11">
                  <c:v>87.430000000000035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605-47C2-8CCF-101CE973B148}"/>
            </c:ext>
          </c:extLst>
        </c:ser>
        <c:ser>
          <c:idx val="15"/>
          <c:order val="15"/>
          <c:tx>
            <c:strRef>
              <c:f>'Ilości odpadów bio'!$T$2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styczeń</c:v>
              </c:pt>
              <c:pt idx="1">
                <c:v>luty</c:v>
              </c:pt>
              <c:pt idx="2">
                <c:v>marzec</c:v>
              </c:pt>
              <c:pt idx="3">
                <c:v>kwiecień</c:v>
              </c:pt>
              <c:pt idx="4">
                <c:v>maj</c:v>
              </c:pt>
              <c:pt idx="5">
                <c:v>czerwiec</c:v>
              </c:pt>
              <c:pt idx="6">
                <c:v>lipiec</c:v>
              </c:pt>
              <c:pt idx="7">
                <c:v>sierpień</c:v>
              </c:pt>
              <c:pt idx="8">
                <c:v>wrzesień</c:v>
              </c:pt>
              <c:pt idx="9">
                <c:v>październik</c:v>
              </c:pt>
              <c:pt idx="10">
                <c:v>listopad</c:v>
              </c:pt>
              <c:pt idx="11">
                <c:v>grudzień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bio'!$U$4:$U$15</c15:sqref>
                  </c15:fullRef>
                </c:ext>
              </c:extLst>
              <c:f>'Ilości odpadów bio'!$U$4:$U$15</c:f>
              <c:numCache>
                <c:formatCode>General</c:formatCode>
                <c:ptCount val="12"/>
                <c:pt idx="0">
                  <c:v>35.590000000000011</c:v>
                </c:pt>
                <c:pt idx="1">
                  <c:v>31.26</c:v>
                </c:pt>
                <c:pt idx="2">
                  <c:v>166.56</c:v>
                </c:pt>
                <c:pt idx="3">
                  <c:v>151.54</c:v>
                </c:pt>
                <c:pt idx="4">
                  <c:v>169.13</c:v>
                </c:pt>
                <c:pt idx="5">
                  <c:v>145.30000000000001</c:v>
                </c:pt>
                <c:pt idx="6">
                  <c:v>192.75</c:v>
                </c:pt>
                <c:pt idx="7">
                  <c:v>200.05</c:v>
                </c:pt>
                <c:pt idx="8">
                  <c:v>229.26</c:v>
                </c:pt>
                <c:pt idx="9">
                  <c:v>320.75</c:v>
                </c:pt>
                <c:pt idx="10">
                  <c:v>290.64</c:v>
                </c:pt>
                <c:pt idx="11">
                  <c:v>121.22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605-47C2-8CCF-101CE973B148}"/>
            </c:ext>
          </c:extLst>
        </c:ser>
        <c:ser>
          <c:idx val="16"/>
          <c:order val="16"/>
          <c:tx>
            <c:strRef>
              <c:f>'Ilości odpadów bio'!$V$2:$W$2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styczeń</c:v>
              </c:pt>
              <c:pt idx="1">
                <c:v>luty</c:v>
              </c:pt>
              <c:pt idx="2">
                <c:v>marzec</c:v>
              </c:pt>
              <c:pt idx="3">
                <c:v>kwiecień</c:v>
              </c:pt>
              <c:pt idx="4">
                <c:v>maj</c:v>
              </c:pt>
              <c:pt idx="5">
                <c:v>czerwiec</c:v>
              </c:pt>
              <c:pt idx="6">
                <c:v>lipiec</c:v>
              </c:pt>
              <c:pt idx="7">
                <c:v>sierpień</c:v>
              </c:pt>
              <c:pt idx="8">
                <c:v>wrzesień</c:v>
              </c:pt>
              <c:pt idx="9">
                <c:v>październik</c:v>
              </c:pt>
              <c:pt idx="10">
                <c:v>listopad</c:v>
              </c:pt>
              <c:pt idx="11">
                <c:v>grudzień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'Ilości odpadów bio'!$W$4:$W$16</c15:sqref>
                  </c15:fullRef>
                </c:ext>
              </c:extLst>
              <c:f>'Ilości odpadów bio'!$W$4:$W$15</c:f>
              <c:numCache>
                <c:formatCode>General</c:formatCode>
                <c:ptCount val="12"/>
                <c:pt idx="0">
                  <c:v>116.74</c:v>
                </c:pt>
                <c:pt idx="1">
                  <c:v>80.94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D-400B-8B0F-FBB3D4A04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4163072"/>
        <c:axId val="131184612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'Ilości odpadów bio'!$D$2:$D$3</c15:sqref>
                        </c15:formulaRef>
                      </c:ext>
                    </c:extLst>
                    <c:strCache>
                      <c:ptCount val="2"/>
                      <c:pt idx="0">
                        <c:v>2014</c:v>
                      </c:pt>
                      <c:pt idx="1">
                        <c:v>20 01 08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'Ilości odpadów bio'!$C$4:$C$15</c15:sqref>
                        </c15:fullRef>
                        <c15:formulaRef>
                          <c15:sqref>'Ilości odpadów bio'!$C$4:$C$15</c15:sqref>
                        </c15:formulaRef>
                      </c:ext>
                    </c:extLst>
                    <c:strCache>
                      <c:ptCount val="12"/>
                      <c:pt idx="0">
                        <c:v>styczeń</c:v>
                      </c:pt>
                      <c:pt idx="1">
                        <c:v>luty</c:v>
                      </c:pt>
                      <c:pt idx="2">
                        <c:v>marzec</c:v>
                      </c:pt>
                      <c:pt idx="3">
                        <c:v>kwiecień</c:v>
                      </c:pt>
                      <c:pt idx="4">
                        <c:v>maj</c:v>
                      </c:pt>
                      <c:pt idx="5">
                        <c:v>czerwiec</c:v>
                      </c:pt>
                      <c:pt idx="6">
                        <c:v>lipiec</c:v>
                      </c:pt>
                      <c:pt idx="7">
                        <c:v>sierpień</c:v>
                      </c:pt>
                      <c:pt idx="8">
                        <c:v>wrzesień</c:v>
                      </c:pt>
                      <c:pt idx="9">
                        <c:v>październik</c:v>
                      </c:pt>
                      <c:pt idx="10">
                        <c:v>listopad</c:v>
                      </c:pt>
                      <c:pt idx="11">
                        <c:v>grudzień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'Ilości odpadów bio'!$D$4:$D$15</c15:sqref>
                        </c15:fullRef>
                        <c15:formulaRef>
                          <c15:sqref>'Ilości odpadów bio'!$D$4:$D$15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9.44</c:v>
                      </c:pt>
                      <c:pt idx="1">
                        <c:v>11.219999999999999</c:v>
                      </c:pt>
                      <c:pt idx="2">
                        <c:v>19.659999999999997</c:v>
                      </c:pt>
                      <c:pt idx="3">
                        <c:v>14.6</c:v>
                      </c:pt>
                      <c:pt idx="4">
                        <c:v>20.779999999999998</c:v>
                      </c:pt>
                      <c:pt idx="5">
                        <c:v>11.599999999999998</c:v>
                      </c:pt>
                      <c:pt idx="6">
                        <c:v>25.880000000000003</c:v>
                      </c:pt>
                      <c:pt idx="7">
                        <c:v>35.92</c:v>
                      </c:pt>
                      <c:pt idx="8">
                        <c:v>19.919999999999995</c:v>
                      </c:pt>
                      <c:pt idx="9">
                        <c:v>38.42</c:v>
                      </c:pt>
                      <c:pt idx="10">
                        <c:v>24.500000000000004</c:v>
                      </c:pt>
                      <c:pt idx="11">
                        <c:v>14.319999999999999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6C69-4D4D-A2D3-9A80711904DB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'Ilości odpadów bio'!$F$2:$F$3</c15:sqref>
                        </c15:formulaRef>
                      </c:ext>
                    </c:extLst>
                    <c:strCache>
                      <c:ptCount val="2"/>
                      <c:pt idx="0">
                        <c:v>2015</c:v>
                      </c:pt>
                      <c:pt idx="1">
                        <c:v>20 01 08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'Ilości odpadów bio'!$C$4:$C$15</c15:sqref>
                        </c15:fullRef>
                        <c15:formulaRef>
                          <c15:sqref>'Ilości odpadów bio'!$C$4:$C$15</c15:sqref>
                        </c15:formulaRef>
                      </c:ext>
                    </c:extLst>
                    <c:strCache>
                      <c:ptCount val="12"/>
                      <c:pt idx="0">
                        <c:v>styczeń</c:v>
                      </c:pt>
                      <c:pt idx="1">
                        <c:v>luty</c:v>
                      </c:pt>
                      <c:pt idx="2">
                        <c:v>marzec</c:v>
                      </c:pt>
                      <c:pt idx="3">
                        <c:v>kwiecień</c:v>
                      </c:pt>
                      <c:pt idx="4">
                        <c:v>maj</c:v>
                      </c:pt>
                      <c:pt idx="5">
                        <c:v>czerwiec</c:v>
                      </c:pt>
                      <c:pt idx="6">
                        <c:v>lipiec</c:v>
                      </c:pt>
                      <c:pt idx="7">
                        <c:v>sierpień</c:v>
                      </c:pt>
                      <c:pt idx="8">
                        <c:v>wrzesień</c:v>
                      </c:pt>
                      <c:pt idx="9">
                        <c:v>październik</c:v>
                      </c:pt>
                      <c:pt idx="10">
                        <c:v>listopad</c:v>
                      </c:pt>
                      <c:pt idx="11">
                        <c:v>grudzień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'Ilości odpadów bio'!$F$4:$F$15</c15:sqref>
                        </c15:fullRef>
                        <c15:formulaRef>
                          <c15:sqref>'Ilości odpadów bio'!$F$4:$F$15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10.92</c:v>
                      </c:pt>
                      <c:pt idx="1">
                        <c:v>10.649999999999999</c:v>
                      </c:pt>
                      <c:pt idx="2">
                        <c:v>19.52</c:v>
                      </c:pt>
                      <c:pt idx="3">
                        <c:v>18.86</c:v>
                      </c:pt>
                      <c:pt idx="4">
                        <c:v>24.800000000000004</c:v>
                      </c:pt>
                      <c:pt idx="5">
                        <c:v>34.36</c:v>
                      </c:pt>
                      <c:pt idx="6">
                        <c:v>42.859999999999992</c:v>
                      </c:pt>
                      <c:pt idx="7">
                        <c:v>43.059999999999995</c:v>
                      </c:pt>
                      <c:pt idx="8">
                        <c:v>39.379999999999995</c:v>
                      </c:pt>
                      <c:pt idx="9">
                        <c:v>39.76</c:v>
                      </c:pt>
                      <c:pt idx="10">
                        <c:v>33.819999999999993</c:v>
                      </c:pt>
                      <c:pt idx="11">
                        <c:v>19.8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C69-4D4D-A2D3-9A80711904DB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'Ilości odpadów bio'!$H$2:$H$3</c15:sqref>
                        </c15:formulaRef>
                      </c:ext>
                    </c:extLst>
                    <c:strCache>
                      <c:ptCount val="2"/>
                      <c:pt idx="0">
                        <c:v>2016</c:v>
                      </c:pt>
                      <c:pt idx="1">
                        <c:v>20 01 08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'Ilości odpadów bio'!$C$4:$C$15</c15:sqref>
                        </c15:fullRef>
                        <c15:formulaRef>
                          <c15:sqref>'Ilości odpadów bio'!$C$4:$C$15</c15:sqref>
                        </c15:formulaRef>
                      </c:ext>
                    </c:extLst>
                    <c:strCache>
                      <c:ptCount val="12"/>
                      <c:pt idx="0">
                        <c:v>styczeń</c:v>
                      </c:pt>
                      <c:pt idx="1">
                        <c:v>luty</c:v>
                      </c:pt>
                      <c:pt idx="2">
                        <c:v>marzec</c:v>
                      </c:pt>
                      <c:pt idx="3">
                        <c:v>kwiecień</c:v>
                      </c:pt>
                      <c:pt idx="4">
                        <c:v>maj</c:v>
                      </c:pt>
                      <c:pt idx="5">
                        <c:v>czerwiec</c:v>
                      </c:pt>
                      <c:pt idx="6">
                        <c:v>lipiec</c:v>
                      </c:pt>
                      <c:pt idx="7">
                        <c:v>sierpień</c:v>
                      </c:pt>
                      <c:pt idx="8">
                        <c:v>wrzesień</c:v>
                      </c:pt>
                      <c:pt idx="9">
                        <c:v>październik</c:v>
                      </c:pt>
                      <c:pt idx="10">
                        <c:v>listopad</c:v>
                      </c:pt>
                      <c:pt idx="11">
                        <c:v>grudzień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'Ilości odpadów bio'!$H$4:$H$15</c15:sqref>
                        </c15:fullRef>
                        <c15:formulaRef>
                          <c15:sqref>'Ilości odpadów bio'!$H$4:$H$15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15.560000000000004</c:v>
                      </c:pt>
                      <c:pt idx="1">
                        <c:v>13.299999999999999</c:v>
                      </c:pt>
                      <c:pt idx="2">
                        <c:v>26.180000000000003</c:v>
                      </c:pt>
                      <c:pt idx="3">
                        <c:v>30.139999999999993</c:v>
                      </c:pt>
                      <c:pt idx="4">
                        <c:v>45.44</c:v>
                      </c:pt>
                      <c:pt idx="5">
                        <c:v>63.199999999999989</c:v>
                      </c:pt>
                      <c:pt idx="6">
                        <c:v>37.559999999999995</c:v>
                      </c:pt>
                      <c:pt idx="7">
                        <c:v>44.860000000000007</c:v>
                      </c:pt>
                      <c:pt idx="8">
                        <c:v>58.639999999999993</c:v>
                      </c:pt>
                      <c:pt idx="9">
                        <c:v>36.759999999999991</c:v>
                      </c:pt>
                      <c:pt idx="10">
                        <c:v>59.480000000000004</c:v>
                      </c:pt>
                      <c:pt idx="11">
                        <c:v>20.539999999999996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C69-4D4D-A2D3-9A80711904DB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'Ilości odpadów bio'!$J$2:$J$3</c15:sqref>
                        </c15:formulaRef>
                      </c:ext>
                    </c:extLst>
                    <c:strCache>
                      <c:ptCount val="2"/>
                      <c:pt idx="0">
                        <c:v>2017</c:v>
                      </c:pt>
                      <c:pt idx="1">
                        <c:v>20 01 08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'Ilości odpadów bio'!$C$4:$C$15</c15:sqref>
                        </c15:fullRef>
                        <c15:formulaRef>
                          <c15:sqref>'Ilości odpadów bio'!$C$4:$C$15</c15:sqref>
                        </c15:formulaRef>
                      </c:ext>
                    </c:extLst>
                    <c:strCache>
                      <c:ptCount val="12"/>
                      <c:pt idx="0">
                        <c:v>styczeń</c:v>
                      </c:pt>
                      <c:pt idx="1">
                        <c:v>luty</c:v>
                      </c:pt>
                      <c:pt idx="2">
                        <c:v>marzec</c:v>
                      </c:pt>
                      <c:pt idx="3">
                        <c:v>kwiecień</c:v>
                      </c:pt>
                      <c:pt idx="4">
                        <c:v>maj</c:v>
                      </c:pt>
                      <c:pt idx="5">
                        <c:v>czerwiec</c:v>
                      </c:pt>
                      <c:pt idx="6">
                        <c:v>lipiec</c:v>
                      </c:pt>
                      <c:pt idx="7">
                        <c:v>sierpień</c:v>
                      </c:pt>
                      <c:pt idx="8">
                        <c:v>wrzesień</c:v>
                      </c:pt>
                      <c:pt idx="9">
                        <c:v>październik</c:v>
                      </c:pt>
                      <c:pt idx="10">
                        <c:v>listopad</c:v>
                      </c:pt>
                      <c:pt idx="11">
                        <c:v>grudzień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'Ilości odpadów bio'!$J$4:$J$15</c15:sqref>
                        </c15:fullRef>
                        <c15:formulaRef>
                          <c15:sqref>'Ilości odpadów bio'!$J$4:$J$15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23.24</c:v>
                      </c:pt>
                      <c:pt idx="1">
                        <c:v>20.320000000000004</c:v>
                      </c:pt>
                      <c:pt idx="2">
                        <c:v>35.820000000000007</c:v>
                      </c:pt>
                      <c:pt idx="3">
                        <c:v>51.019999999999996</c:v>
                      </c:pt>
                      <c:pt idx="4">
                        <c:v>75.499999999999972</c:v>
                      </c:pt>
                      <c:pt idx="5">
                        <c:v>75.600000000000009</c:v>
                      </c:pt>
                      <c:pt idx="6">
                        <c:v>60.220000000000013</c:v>
                      </c:pt>
                      <c:pt idx="7">
                        <c:v>65.919999999999973</c:v>
                      </c:pt>
                      <c:pt idx="8">
                        <c:v>65.709999999999994</c:v>
                      </c:pt>
                      <c:pt idx="9">
                        <c:v>56.900000000000013</c:v>
                      </c:pt>
                      <c:pt idx="10">
                        <c:v>56.220000000000013</c:v>
                      </c:pt>
                      <c:pt idx="11">
                        <c:v>36.619999999999997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C69-4D4D-A2D3-9A80711904DB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'Ilości odpadów bio'!$L$2:$L$3</c15:sqref>
                        </c15:formulaRef>
                      </c:ext>
                    </c:extLst>
                    <c:strCache>
                      <c:ptCount val="2"/>
                      <c:pt idx="0">
                        <c:v>2018</c:v>
                      </c:pt>
                      <c:pt idx="1">
                        <c:v>20 01 08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'Ilości odpadów bio'!$C$4:$C$15</c15:sqref>
                        </c15:fullRef>
                        <c15:formulaRef>
                          <c15:sqref>'Ilości odpadów bio'!$C$4:$C$15</c15:sqref>
                        </c15:formulaRef>
                      </c:ext>
                    </c:extLst>
                    <c:strCache>
                      <c:ptCount val="12"/>
                      <c:pt idx="0">
                        <c:v>styczeń</c:v>
                      </c:pt>
                      <c:pt idx="1">
                        <c:v>luty</c:v>
                      </c:pt>
                      <c:pt idx="2">
                        <c:v>marzec</c:v>
                      </c:pt>
                      <c:pt idx="3">
                        <c:v>kwiecień</c:v>
                      </c:pt>
                      <c:pt idx="4">
                        <c:v>maj</c:v>
                      </c:pt>
                      <c:pt idx="5">
                        <c:v>czerwiec</c:v>
                      </c:pt>
                      <c:pt idx="6">
                        <c:v>lipiec</c:v>
                      </c:pt>
                      <c:pt idx="7">
                        <c:v>sierpień</c:v>
                      </c:pt>
                      <c:pt idx="8">
                        <c:v>wrzesień</c:v>
                      </c:pt>
                      <c:pt idx="9">
                        <c:v>październik</c:v>
                      </c:pt>
                      <c:pt idx="10">
                        <c:v>listopad</c:v>
                      </c:pt>
                      <c:pt idx="11">
                        <c:v>grudzień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'Ilości odpadów bio'!$L$4:$L$15</c15:sqref>
                        </c15:fullRef>
                        <c15:formulaRef>
                          <c15:sqref>'Ilości odpadów bio'!$L$4:$L$15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30.6</c:v>
                      </c:pt>
                      <c:pt idx="1">
                        <c:v>23.28</c:v>
                      </c:pt>
                      <c:pt idx="2">
                        <c:v>48.600000000000009</c:v>
                      </c:pt>
                      <c:pt idx="3">
                        <c:v>90.12</c:v>
                      </c:pt>
                      <c:pt idx="4">
                        <c:v>135.94</c:v>
                      </c:pt>
                      <c:pt idx="5">
                        <c:v>138.95999999999998</c:v>
                      </c:pt>
                      <c:pt idx="6">
                        <c:v>137.79999999999998</c:v>
                      </c:pt>
                      <c:pt idx="7">
                        <c:v>179.32999999999998</c:v>
                      </c:pt>
                      <c:pt idx="8">
                        <c:v>143.80999999999997</c:v>
                      </c:pt>
                      <c:pt idx="9">
                        <c:v>156.65999999999997</c:v>
                      </c:pt>
                      <c:pt idx="10">
                        <c:v>136.18</c:v>
                      </c:pt>
                      <c:pt idx="11">
                        <c:v>70.179999999999993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C69-4D4D-A2D3-9A80711904DB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'Ilości odpadów bio'!$N$2:$N$3</c15:sqref>
                        </c15:formulaRef>
                      </c:ext>
                    </c:extLst>
                    <c:strCache>
                      <c:ptCount val="2"/>
                      <c:pt idx="0">
                        <c:v>2019</c:v>
                      </c:pt>
                      <c:pt idx="1">
                        <c:v>20 01 08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'Ilości odpadów bio'!$C$4:$C$15</c15:sqref>
                        </c15:fullRef>
                        <c15:formulaRef>
                          <c15:sqref>'Ilości odpadów bio'!$C$4:$C$15</c15:sqref>
                        </c15:formulaRef>
                      </c:ext>
                    </c:extLst>
                    <c:strCache>
                      <c:ptCount val="12"/>
                      <c:pt idx="0">
                        <c:v>styczeń</c:v>
                      </c:pt>
                      <c:pt idx="1">
                        <c:v>luty</c:v>
                      </c:pt>
                      <c:pt idx="2">
                        <c:v>marzec</c:v>
                      </c:pt>
                      <c:pt idx="3">
                        <c:v>kwiecień</c:v>
                      </c:pt>
                      <c:pt idx="4">
                        <c:v>maj</c:v>
                      </c:pt>
                      <c:pt idx="5">
                        <c:v>czerwiec</c:v>
                      </c:pt>
                      <c:pt idx="6">
                        <c:v>lipiec</c:v>
                      </c:pt>
                      <c:pt idx="7">
                        <c:v>sierpień</c:v>
                      </c:pt>
                      <c:pt idx="8">
                        <c:v>wrzesień</c:v>
                      </c:pt>
                      <c:pt idx="9">
                        <c:v>październik</c:v>
                      </c:pt>
                      <c:pt idx="10">
                        <c:v>listopad</c:v>
                      </c:pt>
                      <c:pt idx="11">
                        <c:v>grudzień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'Ilości odpadów bio'!$N$4:$N$15</c15:sqref>
                        </c15:fullRef>
                        <c15:formulaRef>
                          <c15:sqref>'Ilości odpadów bio'!$N$4:$N$15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61.76</c:v>
                      </c:pt>
                      <c:pt idx="1">
                        <c:v>75.980000000000018</c:v>
                      </c:pt>
                      <c:pt idx="2">
                        <c:v>94.279999999999987</c:v>
                      </c:pt>
                      <c:pt idx="3">
                        <c:v>121.64000000000001</c:v>
                      </c:pt>
                      <c:pt idx="4">
                        <c:v>142.78</c:v>
                      </c:pt>
                      <c:pt idx="5">
                        <c:v>150.08000000000004</c:v>
                      </c:pt>
                      <c:pt idx="6">
                        <c:v>186.45999999999998</c:v>
                      </c:pt>
                      <c:pt idx="7">
                        <c:v>200.94000000000003</c:v>
                      </c:pt>
                      <c:pt idx="8">
                        <c:v>166.33999999999997</c:v>
                      </c:pt>
                      <c:pt idx="9">
                        <c:v>165.80000000000004</c:v>
                      </c:pt>
                      <c:pt idx="10">
                        <c:v>136.80000000000004</c:v>
                      </c:pt>
                      <c:pt idx="11">
                        <c:v>93.940000000000026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C69-4D4D-A2D3-9A80711904DB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'Ilości odpadów bio'!$P$2:$P$3</c15:sqref>
                        </c15:formulaRef>
                      </c:ext>
                    </c:extLst>
                    <c:strCache>
                      <c:ptCount val="2"/>
                      <c:pt idx="0">
                        <c:v>2020</c:v>
                      </c:pt>
                      <c:pt idx="1">
                        <c:v>20 01 08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'Ilości odpadów bio'!$C$4:$C$15</c15:sqref>
                        </c15:fullRef>
                        <c15:formulaRef>
                          <c15:sqref>'Ilości odpadów bio'!$C$4:$C$15</c15:sqref>
                        </c15:formulaRef>
                      </c:ext>
                    </c:extLst>
                    <c:strCache>
                      <c:ptCount val="12"/>
                      <c:pt idx="0">
                        <c:v>styczeń</c:v>
                      </c:pt>
                      <c:pt idx="1">
                        <c:v>luty</c:v>
                      </c:pt>
                      <c:pt idx="2">
                        <c:v>marzec</c:v>
                      </c:pt>
                      <c:pt idx="3">
                        <c:v>kwiecień</c:v>
                      </c:pt>
                      <c:pt idx="4">
                        <c:v>maj</c:v>
                      </c:pt>
                      <c:pt idx="5">
                        <c:v>czerwiec</c:v>
                      </c:pt>
                      <c:pt idx="6">
                        <c:v>lipiec</c:v>
                      </c:pt>
                      <c:pt idx="7">
                        <c:v>sierpień</c:v>
                      </c:pt>
                      <c:pt idx="8">
                        <c:v>wrzesień</c:v>
                      </c:pt>
                      <c:pt idx="9">
                        <c:v>październik</c:v>
                      </c:pt>
                      <c:pt idx="10">
                        <c:v>listopad</c:v>
                      </c:pt>
                      <c:pt idx="11">
                        <c:v>grudzień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'Ilości odpadów bio'!$P$4:$P$15</c15:sqref>
                        </c15:fullRef>
                        <c15:formulaRef>
                          <c15:sqref>'Ilości odpadów bio'!$P$4:$P$15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104.25999999999999</c:v>
                      </c:pt>
                      <c:pt idx="1">
                        <c:v>84.600000000000009</c:v>
                      </c:pt>
                      <c:pt idx="2">
                        <c:v>112.94</c:v>
                      </c:pt>
                      <c:pt idx="3">
                        <c:v>160.11999999999998</c:v>
                      </c:pt>
                      <c:pt idx="4">
                        <c:v>243.358</c:v>
                      </c:pt>
                      <c:pt idx="5">
                        <c:v>261.64000000000004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C69-4D4D-A2D3-9A80711904DB}"/>
                  </c:ext>
                </c:extLst>
              </c15:ser>
            </c15:filteredBarSeries>
          </c:ext>
        </c:extLst>
      </c:barChart>
      <c:catAx>
        <c:axId val="155416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11846128"/>
        <c:crosses val="autoZero"/>
        <c:auto val="1"/>
        <c:lblAlgn val="ctr"/>
        <c:lblOffset val="100"/>
        <c:noMultiLvlLbl val="0"/>
      </c:catAx>
      <c:valAx>
        <c:axId val="131184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5416307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Wszystkie</a:t>
            </a:r>
            <a:r>
              <a:rPr lang="pl-PL" baseline="0"/>
              <a:t> bio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'Ilości odpadów bio'!$D$3</c:f>
              <c:strCache>
                <c:ptCount val="1"/>
                <c:pt idx="0">
                  <c:v>20 01 08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('Ilości odpadów bio'!$D$16,'Ilości odpadów bio'!$F$16,'Ilości odpadów bio'!$H$16,'Ilości odpadów bio'!$J$16,'Ilości odpadów bio'!$L$16,'Ilości odpadów bio'!$N$16,'Ilości odpadów bio'!$P$16,'Ilości odpadów bio'!$R$16,'Ilości odpadów bio'!$T$16,'Ilości odpadów bio'!$V$16)</c:f>
              <c:numCache>
                <c:formatCode>General</c:formatCode>
                <c:ptCount val="10"/>
                <c:pt idx="0">
                  <c:v>246.25999999999993</c:v>
                </c:pt>
                <c:pt idx="1">
                  <c:v>337.79</c:v>
                </c:pt>
                <c:pt idx="2">
                  <c:v>451.66</c:v>
                </c:pt>
                <c:pt idx="3">
                  <c:v>623.09</c:v>
                </c:pt>
                <c:pt idx="4">
                  <c:v>1291.46</c:v>
                </c:pt>
                <c:pt idx="5">
                  <c:v>1596.8</c:v>
                </c:pt>
                <c:pt idx="6">
                  <c:v>966.91800000000012</c:v>
                </c:pt>
                <c:pt idx="7">
                  <c:v>4073.42</c:v>
                </c:pt>
                <c:pt idx="8">
                  <c:v>4910.1600000000008</c:v>
                </c:pt>
                <c:pt idx="9">
                  <c:v>496.08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F3C4-400A-A567-56983E54D30E}"/>
            </c:ext>
          </c:extLst>
        </c:ser>
        <c:ser>
          <c:idx val="2"/>
          <c:order val="2"/>
          <c:tx>
            <c:strRef>
              <c:f>'Ilości odpadów bio'!$E$3</c:f>
              <c:strCache>
                <c:ptCount val="1"/>
                <c:pt idx="0">
                  <c:v>20 02 01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('Ilości odpadów bio'!$E$16,'Ilości odpadów bio'!$G$16,'Ilości odpadów bio'!$I$16,'Ilości odpadów bio'!$K$16,'Ilości odpadów bio'!$M$16,'Ilości odpadów bio'!$O$16,'Ilości odpadów bio'!$Q$16,'Ilości odpadów bio'!$S$16,'Ilości odpadów bio'!$U$16,'Ilości odpadów bio'!$W$16)</c:f>
              <c:numCache>
                <c:formatCode>General</c:formatCode>
                <c:ptCount val="10"/>
                <c:pt idx="0">
                  <c:v>81.760000000000005</c:v>
                </c:pt>
                <c:pt idx="1">
                  <c:v>39.82</c:v>
                </c:pt>
                <c:pt idx="2">
                  <c:v>126.64000000000001</c:v>
                </c:pt>
                <c:pt idx="3">
                  <c:v>217.82</c:v>
                </c:pt>
                <c:pt idx="4">
                  <c:v>401.81</c:v>
                </c:pt>
                <c:pt idx="5">
                  <c:v>622.93999999999994</c:v>
                </c:pt>
                <c:pt idx="6">
                  <c:v>3423.0410000000002</c:v>
                </c:pt>
                <c:pt idx="7">
                  <c:v>1926.6200000000001</c:v>
                </c:pt>
                <c:pt idx="8">
                  <c:v>2054.0499999999997</c:v>
                </c:pt>
                <c:pt idx="9">
                  <c:v>197.68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3C4-400A-A567-56983E54D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5988624"/>
        <c:axId val="1074342576"/>
      </c:barChart>
      <c:lineChart>
        <c:grouping val="standard"/>
        <c:varyColors val="0"/>
        <c:ser>
          <c:idx val="0"/>
          <c:order val="0"/>
          <c:tx>
            <c:v>odpady razem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('Ilości odpadów bio'!$D$2,'Ilości odpadów bio'!$F$2,'Ilości odpadów bio'!$H$2,'Ilości odpadów bio'!$J$2,'Ilości odpadów bio'!$L$2,'Ilości odpadów bio'!$N$2,'Ilości odpadów bio'!$P$2,'Ilości odpadów bio'!$R$2,'Ilości odpadów bio'!$T$2,'Ilości odpadów bio'!$V$2)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('Ilości odpadów bio'!$D$17,'Ilości odpadów bio'!$F$17,'Ilości odpadów bio'!$H$17,'Ilości odpadów bio'!$J$17,'Ilości odpadów bio'!$L$17,'Ilości odpadów bio'!$N$17,'Ilości odpadów bio'!$P$17,'Ilości odpadów bio'!$R$17,'Ilości odpadów bio'!$T$17,'Ilości odpadów bio'!$V$17)</c:f>
              <c:numCache>
                <c:formatCode>General</c:formatCode>
                <c:ptCount val="10"/>
                <c:pt idx="0">
                  <c:v>328.01999999999992</c:v>
                </c:pt>
                <c:pt idx="1">
                  <c:v>377.61</c:v>
                </c:pt>
                <c:pt idx="2">
                  <c:v>578.30000000000007</c:v>
                </c:pt>
                <c:pt idx="3">
                  <c:v>840.91000000000008</c:v>
                </c:pt>
                <c:pt idx="4">
                  <c:v>1693.27</c:v>
                </c:pt>
                <c:pt idx="5">
                  <c:v>2219.7399999999998</c:v>
                </c:pt>
                <c:pt idx="6">
                  <c:v>4389.9590000000007</c:v>
                </c:pt>
                <c:pt idx="7">
                  <c:v>6000.04</c:v>
                </c:pt>
                <c:pt idx="8">
                  <c:v>6964.2100000000009</c:v>
                </c:pt>
                <c:pt idx="9">
                  <c:v>693.76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3C4-400A-A567-56983E54D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5988624"/>
        <c:axId val="1074342576"/>
      </c:lineChart>
      <c:catAx>
        <c:axId val="155598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74342576"/>
        <c:crosses val="autoZero"/>
        <c:auto val="1"/>
        <c:lblAlgn val="ctr"/>
        <c:lblOffset val="100"/>
        <c:noMultiLvlLbl val="0"/>
      </c:catAx>
      <c:valAx>
        <c:axId val="107434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5598862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'Ilości 19 12 12'!$C$2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'Ilości 19 12 12'!$B$3:$B$14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'Ilości 19 12 12'!$C$3:$C$14</c:f>
              <c:numCache>
                <c:formatCode>General</c:formatCode>
                <c:ptCount val="12"/>
                <c:pt idx="0">
                  <c:v>211.24</c:v>
                </c:pt>
                <c:pt idx="1">
                  <c:v>255.54000000000005</c:v>
                </c:pt>
                <c:pt idx="2">
                  <c:v>273.27999999999997</c:v>
                </c:pt>
                <c:pt idx="3">
                  <c:v>312.65999999999997</c:v>
                </c:pt>
                <c:pt idx="4">
                  <c:v>345.30999999999995</c:v>
                </c:pt>
                <c:pt idx="5">
                  <c:v>319.76999999999992</c:v>
                </c:pt>
                <c:pt idx="6">
                  <c:v>408.2</c:v>
                </c:pt>
                <c:pt idx="7">
                  <c:v>425.6</c:v>
                </c:pt>
                <c:pt idx="8">
                  <c:v>417.71999999999997</c:v>
                </c:pt>
                <c:pt idx="9">
                  <c:v>436.21</c:v>
                </c:pt>
                <c:pt idx="10">
                  <c:v>347.66000000000008</c:v>
                </c:pt>
                <c:pt idx="11">
                  <c:v>299.29999999999995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69-4B81-A07D-B7ABAC855094}"/>
            </c:ext>
          </c:extLst>
        </c:ser>
        <c:ser>
          <c:idx val="1"/>
          <c:order val="1"/>
          <c:tx>
            <c:strRef>
              <c:f>'Ilości 19 12 12'!$D$2</c:f>
              <c:strCache>
                <c:ptCount val="1"/>
                <c:pt idx="0">
                  <c:v>2015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'Ilości 19 12 12'!$B$3:$B$14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'Ilości 19 12 12'!$D$3:$D$14</c:f>
              <c:numCache>
                <c:formatCode>General</c:formatCode>
                <c:ptCount val="12"/>
                <c:pt idx="0">
                  <c:v>367.28</c:v>
                </c:pt>
                <c:pt idx="1">
                  <c:v>329.43999999999994</c:v>
                </c:pt>
                <c:pt idx="2">
                  <c:v>302.41999999999996</c:v>
                </c:pt>
                <c:pt idx="3">
                  <c:v>321.31</c:v>
                </c:pt>
                <c:pt idx="4">
                  <c:v>359.94000000000005</c:v>
                </c:pt>
                <c:pt idx="5">
                  <c:v>421.64000000000004</c:v>
                </c:pt>
                <c:pt idx="6">
                  <c:v>505.09</c:v>
                </c:pt>
                <c:pt idx="7">
                  <c:v>554.14</c:v>
                </c:pt>
                <c:pt idx="8">
                  <c:v>518.45000000000005</c:v>
                </c:pt>
                <c:pt idx="9">
                  <c:v>508.05999999999995</c:v>
                </c:pt>
                <c:pt idx="10">
                  <c:v>567.1400000000001</c:v>
                </c:pt>
                <c:pt idx="11">
                  <c:v>410.94000000000005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69-4B81-A07D-B7ABAC855094}"/>
            </c:ext>
          </c:extLst>
        </c:ser>
        <c:ser>
          <c:idx val="2"/>
          <c:order val="2"/>
          <c:tx>
            <c:strRef>
              <c:f>'Ilości 19 12 12'!$E$2</c:f>
              <c:strCache>
                <c:ptCount val="1"/>
                <c:pt idx="0">
                  <c:v>2016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'Ilości 19 12 12'!$B$3:$B$14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'Ilości 19 12 12'!$E$3:$E$14</c:f>
              <c:numCache>
                <c:formatCode>General</c:formatCode>
                <c:ptCount val="12"/>
                <c:pt idx="0">
                  <c:v>262.14000000000004</c:v>
                </c:pt>
                <c:pt idx="1">
                  <c:v>254.28</c:v>
                </c:pt>
                <c:pt idx="2">
                  <c:v>377.28000000000003</c:v>
                </c:pt>
                <c:pt idx="3">
                  <c:v>439.19999999999987</c:v>
                </c:pt>
                <c:pt idx="4">
                  <c:v>490.72000000000008</c:v>
                </c:pt>
                <c:pt idx="5">
                  <c:v>411.03000000000009</c:v>
                </c:pt>
                <c:pt idx="6">
                  <c:v>506.78</c:v>
                </c:pt>
                <c:pt idx="7">
                  <c:v>764.6</c:v>
                </c:pt>
                <c:pt idx="8">
                  <c:v>516.3599999999999</c:v>
                </c:pt>
                <c:pt idx="9">
                  <c:v>492.1</c:v>
                </c:pt>
                <c:pt idx="10">
                  <c:v>685.05</c:v>
                </c:pt>
                <c:pt idx="11">
                  <c:v>461.47999999999996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69-4B81-A07D-B7ABAC855094}"/>
            </c:ext>
          </c:extLst>
        </c:ser>
        <c:ser>
          <c:idx val="3"/>
          <c:order val="3"/>
          <c:tx>
            <c:strRef>
              <c:f>'Ilości 19 12 12'!$F$2</c:f>
              <c:strCache>
                <c:ptCount val="1"/>
                <c:pt idx="0">
                  <c:v>2017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'Ilości 19 12 12'!$B$3:$B$14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'Ilości 19 12 12'!$F$3:$F$14</c:f>
              <c:numCache>
                <c:formatCode>General</c:formatCode>
                <c:ptCount val="12"/>
                <c:pt idx="0">
                  <c:v>303.8</c:v>
                </c:pt>
                <c:pt idx="1">
                  <c:v>234.54</c:v>
                </c:pt>
                <c:pt idx="2">
                  <c:v>282.20000000000005</c:v>
                </c:pt>
                <c:pt idx="3">
                  <c:v>231.95999999999998</c:v>
                </c:pt>
                <c:pt idx="4">
                  <c:v>540.30000000000007</c:v>
                </c:pt>
                <c:pt idx="5">
                  <c:v>456.84999999999997</c:v>
                </c:pt>
                <c:pt idx="6">
                  <c:v>455.68999999999988</c:v>
                </c:pt>
                <c:pt idx="7">
                  <c:v>828.65999999999985</c:v>
                </c:pt>
                <c:pt idx="8">
                  <c:v>613.04000000000019</c:v>
                </c:pt>
                <c:pt idx="9">
                  <c:v>561</c:v>
                </c:pt>
                <c:pt idx="10">
                  <c:v>603.46</c:v>
                </c:pt>
                <c:pt idx="11">
                  <c:v>625.23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69-4B81-A07D-B7ABAC855094}"/>
            </c:ext>
          </c:extLst>
        </c:ser>
        <c:ser>
          <c:idx val="4"/>
          <c:order val="4"/>
          <c:tx>
            <c:strRef>
              <c:f>'Ilości 19 12 12'!$G$2</c:f>
              <c:strCache>
                <c:ptCount val="1"/>
                <c:pt idx="0">
                  <c:v>2018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'Ilości 19 12 12'!$B$3:$B$14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'Ilości 19 12 12'!$G$3:$G$14</c:f>
              <c:numCache>
                <c:formatCode>General</c:formatCode>
                <c:ptCount val="12"/>
                <c:pt idx="0">
                  <c:v>369.98</c:v>
                </c:pt>
                <c:pt idx="1">
                  <c:v>295.67999999999995</c:v>
                </c:pt>
                <c:pt idx="2">
                  <c:v>318.59999999999997</c:v>
                </c:pt>
                <c:pt idx="3">
                  <c:v>275.99999999999994</c:v>
                </c:pt>
                <c:pt idx="4">
                  <c:v>295.44</c:v>
                </c:pt>
                <c:pt idx="5">
                  <c:v>208.29999999999995</c:v>
                </c:pt>
                <c:pt idx="6">
                  <c:v>371.86</c:v>
                </c:pt>
                <c:pt idx="7">
                  <c:v>497.32</c:v>
                </c:pt>
                <c:pt idx="8">
                  <c:v>403.06000000000012</c:v>
                </c:pt>
                <c:pt idx="9">
                  <c:v>376.14000000000004</c:v>
                </c:pt>
                <c:pt idx="10">
                  <c:v>492.98</c:v>
                </c:pt>
                <c:pt idx="11">
                  <c:v>413.44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269-4B81-A07D-B7ABAC855094}"/>
            </c:ext>
          </c:extLst>
        </c:ser>
        <c:ser>
          <c:idx val="5"/>
          <c:order val="5"/>
          <c:tx>
            <c:strRef>
              <c:f>'Ilości 19 12 12'!$H$2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'Ilości 19 12 12'!$B$3:$B$14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'Ilości 19 12 12'!$H$3:$H$14</c:f>
              <c:numCache>
                <c:formatCode>General</c:formatCode>
                <c:ptCount val="12"/>
                <c:pt idx="0">
                  <c:v>524.88</c:v>
                </c:pt>
                <c:pt idx="1">
                  <c:v>417.12999999999994</c:v>
                </c:pt>
                <c:pt idx="2">
                  <c:v>376.06000000000012</c:v>
                </c:pt>
                <c:pt idx="3">
                  <c:v>455.6400000000001</c:v>
                </c:pt>
                <c:pt idx="4">
                  <c:v>488.44</c:v>
                </c:pt>
                <c:pt idx="5">
                  <c:v>348.54</c:v>
                </c:pt>
                <c:pt idx="6">
                  <c:v>396.40000000000003</c:v>
                </c:pt>
                <c:pt idx="7">
                  <c:v>339.60000000000008</c:v>
                </c:pt>
                <c:pt idx="8">
                  <c:v>556.59999999999991</c:v>
                </c:pt>
                <c:pt idx="9">
                  <c:v>545.69000000000005</c:v>
                </c:pt>
                <c:pt idx="10">
                  <c:v>519.19999999999993</c:v>
                </c:pt>
                <c:pt idx="11">
                  <c:v>393.05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269-4B81-A07D-B7ABAC855094}"/>
            </c:ext>
          </c:extLst>
        </c:ser>
        <c:ser>
          <c:idx val="6"/>
          <c:order val="6"/>
          <c:tx>
            <c:strRef>
              <c:f>'Ilości 19 12 12'!$I$2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'Ilości 19 12 12'!$B$3:$B$14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'Ilości 19 12 12'!$I$3:$I$14</c:f>
              <c:numCache>
                <c:formatCode>General</c:formatCode>
                <c:ptCount val="12"/>
                <c:pt idx="0">
                  <c:v>664.56</c:v>
                </c:pt>
                <c:pt idx="1">
                  <c:v>444.08000000000004</c:v>
                </c:pt>
                <c:pt idx="2">
                  <c:v>439.75999999999993</c:v>
                </c:pt>
                <c:pt idx="3">
                  <c:v>266.02</c:v>
                </c:pt>
                <c:pt idx="4">
                  <c:v>365.73</c:v>
                </c:pt>
                <c:pt idx="5">
                  <c:v>329.21999999999997</c:v>
                </c:pt>
                <c:pt idx="6">
                  <c:v>435.57000000000005</c:v>
                </c:pt>
                <c:pt idx="7">
                  <c:v>389.14999999999992</c:v>
                </c:pt>
                <c:pt idx="8">
                  <c:v>327.65999999999991</c:v>
                </c:pt>
                <c:pt idx="9">
                  <c:v>301.66000000000003</c:v>
                </c:pt>
                <c:pt idx="10">
                  <c:v>320.21999999999991</c:v>
                </c:pt>
                <c:pt idx="11">
                  <c:v>327.13999999999993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269-4B81-A07D-B7ABAC855094}"/>
            </c:ext>
          </c:extLst>
        </c:ser>
        <c:ser>
          <c:idx val="7"/>
          <c:order val="7"/>
          <c:tx>
            <c:strRef>
              <c:f>'Ilości 19 12 12'!$J$2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'Ilości 19 12 12'!$B$3:$B$14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'Ilości 19 12 12'!$J$3:$J$14</c:f>
              <c:numCache>
                <c:formatCode>General</c:formatCode>
                <c:ptCount val="12"/>
                <c:pt idx="0">
                  <c:v>356.96000000000004</c:v>
                </c:pt>
                <c:pt idx="1">
                  <c:v>222.37999999999994</c:v>
                </c:pt>
                <c:pt idx="2">
                  <c:v>384.7</c:v>
                </c:pt>
                <c:pt idx="3">
                  <c:v>331.28</c:v>
                </c:pt>
                <c:pt idx="4">
                  <c:v>347.36000000000007</c:v>
                </c:pt>
                <c:pt idx="5">
                  <c:v>333.31</c:v>
                </c:pt>
                <c:pt idx="6">
                  <c:v>318.10000000000008</c:v>
                </c:pt>
                <c:pt idx="7">
                  <c:v>198.32000000000002</c:v>
                </c:pt>
                <c:pt idx="8">
                  <c:v>369.09999999999997</c:v>
                </c:pt>
                <c:pt idx="9">
                  <c:v>332.44000000000005</c:v>
                </c:pt>
                <c:pt idx="10">
                  <c:v>281.15000000000003</c:v>
                </c:pt>
                <c:pt idx="11">
                  <c:v>252.82000000000005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269-4B81-A07D-B7ABAC855094}"/>
            </c:ext>
          </c:extLst>
        </c:ser>
        <c:ser>
          <c:idx val="8"/>
          <c:order val="8"/>
          <c:tx>
            <c:strRef>
              <c:f>'Ilości 19 12 12'!$K$2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'Ilości 19 12 12'!$K$3:$K$14</c:f>
              <c:numCache>
                <c:formatCode>0.00</c:formatCode>
                <c:ptCount val="12"/>
                <c:pt idx="0">
                  <c:v>310.26000000000005</c:v>
                </c:pt>
                <c:pt idx="1">
                  <c:v>215.98</c:v>
                </c:pt>
                <c:pt idx="2">
                  <c:v>283.24</c:v>
                </c:pt>
                <c:pt idx="3">
                  <c:v>227.2</c:v>
                </c:pt>
                <c:pt idx="4">
                  <c:v>245.46</c:v>
                </c:pt>
                <c:pt idx="5">
                  <c:v>246.4</c:v>
                </c:pt>
                <c:pt idx="6">
                  <c:v>301.11</c:v>
                </c:pt>
                <c:pt idx="7">
                  <c:v>271.06</c:v>
                </c:pt>
                <c:pt idx="8">
                  <c:v>333.96</c:v>
                </c:pt>
                <c:pt idx="9">
                  <c:v>283.89999999999998</c:v>
                </c:pt>
                <c:pt idx="10">
                  <c:v>251.02</c:v>
                </c:pt>
                <c:pt idx="11">
                  <c:v>231.02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56-45E3-9D5F-8818E1430D38}"/>
            </c:ext>
          </c:extLst>
        </c:ser>
        <c:ser>
          <c:idx val="9"/>
          <c:order val="9"/>
          <c:tx>
            <c:strRef>
              <c:f>'Ilości 19 12 12'!$L$2</c:f>
              <c:strCache>
                <c:ptCount val="1"/>
                <c:pt idx="0">
                  <c:v>2023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'Ilości 19 12 12'!$L$3:$L$14</c:f>
              <c:numCache>
                <c:formatCode>General</c:formatCode>
                <c:ptCount val="12"/>
                <c:pt idx="0">
                  <c:v>431.9</c:v>
                </c:pt>
                <c:pt idx="1">
                  <c:v>444.02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0F-48D9-B158-B3B1E4B6C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0043512"/>
        <c:axId val="580041216"/>
      </c:lineChart>
      <c:catAx>
        <c:axId val="580043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80041216"/>
        <c:crosses val="autoZero"/>
        <c:auto val="1"/>
        <c:lblAlgn val="ctr"/>
        <c:lblOffset val="100"/>
        <c:noMultiLvlLbl val="0"/>
      </c:catAx>
      <c:valAx>
        <c:axId val="58004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80043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Zmiany ilości odpadów</a:t>
            </a:r>
            <a:r>
              <a:rPr lang="pl-PL" baseline="0"/>
              <a:t> 20 01 08 i 20 02 01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'Zmiany ilości odpadów bio'!$C$4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'Zmiany ilości odpadów bio'!$B$5:$B$16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'Zmiany ilości odpadów bio'!$C$5:$C$16</c:f>
              <c:numCache>
                <c:formatCode>General</c:formatCode>
                <c:ptCount val="12"/>
                <c:pt idx="0">
                  <c:v>114.47999999999999</c:v>
                </c:pt>
                <c:pt idx="1">
                  <c:v>97.600000000000009</c:v>
                </c:pt>
                <c:pt idx="2">
                  <c:v>133.1</c:v>
                </c:pt>
                <c:pt idx="3">
                  <c:v>185.41999999999996</c:v>
                </c:pt>
                <c:pt idx="4">
                  <c:v>284.99799999999999</c:v>
                </c:pt>
                <c:pt idx="5">
                  <c:v>403.36</c:v>
                </c:pt>
                <c:pt idx="6">
                  <c:v>495.18</c:v>
                </c:pt>
                <c:pt idx="7">
                  <c:v>495.2</c:v>
                </c:pt>
                <c:pt idx="8">
                  <c:v>526.96</c:v>
                </c:pt>
                <c:pt idx="9">
                  <c:v>588.5</c:v>
                </c:pt>
                <c:pt idx="10">
                  <c:v>626.02</c:v>
                </c:pt>
                <c:pt idx="11">
                  <c:v>439.14100000000008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3F-4FAF-925E-8A57857842C0}"/>
            </c:ext>
          </c:extLst>
        </c:ser>
        <c:ser>
          <c:idx val="1"/>
          <c:order val="1"/>
          <c:tx>
            <c:strRef>
              <c:f>'Zmiany ilości odpadów bio'!$D$4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'Zmiany ilości odpadów bio'!$B$5:$B$16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'Zmiany ilości odpadów bio'!$D$5:$D$16</c:f>
              <c:numCache>
                <c:formatCode>General</c:formatCode>
                <c:ptCount val="12"/>
                <c:pt idx="0">
                  <c:v>224.51999999999995</c:v>
                </c:pt>
                <c:pt idx="1">
                  <c:v>189.64000000000001</c:v>
                </c:pt>
                <c:pt idx="2">
                  <c:v>341.8599999999999</c:v>
                </c:pt>
                <c:pt idx="3">
                  <c:v>454.02</c:v>
                </c:pt>
                <c:pt idx="4">
                  <c:v>498.62000000000006</c:v>
                </c:pt>
                <c:pt idx="5">
                  <c:v>543.58000000000004</c:v>
                </c:pt>
                <c:pt idx="6">
                  <c:v>659.70999999999992</c:v>
                </c:pt>
                <c:pt idx="7">
                  <c:v>717.23</c:v>
                </c:pt>
                <c:pt idx="8">
                  <c:v>700.31999999999994</c:v>
                </c:pt>
                <c:pt idx="9">
                  <c:v>716.56</c:v>
                </c:pt>
                <c:pt idx="10">
                  <c:v>582.96999999999991</c:v>
                </c:pt>
                <c:pt idx="11">
                  <c:v>371.0100000000001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3F-4FAF-925E-8A57857842C0}"/>
            </c:ext>
          </c:extLst>
        </c:ser>
        <c:ser>
          <c:idx val="2"/>
          <c:order val="2"/>
          <c:tx>
            <c:strRef>
              <c:f>'Zmiany ilości odpadów bio'!$H$4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'Zmiany ilości odpadów bio'!$H$5:$H$16</c:f>
              <c:numCache>
                <c:formatCode>General</c:formatCode>
                <c:ptCount val="12"/>
                <c:pt idx="0">
                  <c:v>314.87</c:v>
                </c:pt>
                <c:pt idx="1">
                  <c:v>274.22000000000003</c:v>
                </c:pt>
                <c:pt idx="2">
                  <c:v>505.68</c:v>
                </c:pt>
                <c:pt idx="3">
                  <c:v>486.15999999999997</c:v>
                </c:pt>
                <c:pt idx="4">
                  <c:v>631.06999999999994</c:v>
                </c:pt>
                <c:pt idx="5">
                  <c:v>675.66000000000008</c:v>
                </c:pt>
                <c:pt idx="6">
                  <c:v>672.06999999999994</c:v>
                </c:pt>
                <c:pt idx="7">
                  <c:v>774.77</c:v>
                </c:pt>
                <c:pt idx="8">
                  <c:v>733.33999999999992</c:v>
                </c:pt>
                <c:pt idx="9">
                  <c:v>786.81</c:v>
                </c:pt>
                <c:pt idx="10">
                  <c:v>701.52</c:v>
                </c:pt>
                <c:pt idx="11">
                  <c:v>408.03999999999996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83F-4FAF-925E-8A57857842C0}"/>
            </c:ext>
          </c:extLst>
        </c:ser>
        <c:ser>
          <c:idx val="3"/>
          <c:order val="3"/>
          <c:tx>
            <c:strRef>
              <c:f>'Zmiany ilości odpadów bio'!$L$4</c:f>
              <c:strCache>
                <c:ptCount val="1"/>
                <c:pt idx="0">
                  <c:v>2023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'Zmiany ilości odpadów bio'!$L$5:$L$16</c:f>
              <c:numCache>
                <c:formatCode>General</c:formatCode>
                <c:ptCount val="12"/>
                <c:pt idx="0">
                  <c:v>393.2</c:v>
                </c:pt>
                <c:pt idx="1">
                  <c:v>300.56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FE-4707-B9B2-96DA81FAE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1597056"/>
        <c:axId val="341600992"/>
      </c:lineChart>
      <c:catAx>
        <c:axId val="34159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41600992"/>
        <c:crosses val="autoZero"/>
        <c:auto val="1"/>
        <c:lblAlgn val="ctr"/>
        <c:lblOffset val="100"/>
        <c:noMultiLvlLbl val="0"/>
      </c:catAx>
      <c:valAx>
        <c:axId val="34160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41597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Zmiany ilości 19 12 12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'Zmiany ilości odpadów bio'!$Q$4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'Zmiany ilości odpadów bio'!$P$5:$P$16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'Zmiany ilości odpadów bio'!$Q$5:$Q$16</c:f>
              <c:numCache>
                <c:formatCode>General</c:formatCode>
                <c:ptCount val="12"/>
                <c:pt idx="0">
                  <c:v>664.56</c:v>
                </c:pt>
                <c:pt idx="1">
                  <c:v>444.08000000000004</c:v>
                </c:pt>
                <c:pt idx="2">
                  <c:v>439.75999999999993</c:v>
                </c:pt>
                <c:pt idx="3">
                  <c:v>266.02</c:v>
                </c:pt>
                <c:pt idx="4">
                  <c:v>365.73</c:v>
                </c:pt>
                <c:pt idx="5">
                  <c:v>329.21999999999997</c:v>
                </c:pt>
                <c:pt idx="6">
                  <c:v>435.57000000000005</c:v>
                </c:pt>
                <c:pt idx="7">
                  <c:v>389.14999999999992</c:v>
                </c:pt>
                <c:pt idx="8">
                  <c:v>327.65999999999991</c:v>
                </c:pt>
                <c:pt idx="9">
                  <c:v>301.66000000000003</c:v>
                </c:pt>
                <c:pt idx="10">
                  <c:v>320.21999999999991</c:v>
                </c:pt>
                <c:pt idx="11">
                  <c:v>327.13999999999993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9F-4E5C-8FAB-D22BD06E5EB7}"/>
            </c:ext>
          </c:extLst>
        </c:ser>
        <c:ser>
          <c:idx val="1"/>
          <c:order val="1"/>
          <c:tx>
            <c:strRef>
              <c:f>'Zmiany ilości odpadów bio'!$R$4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'Zmiany ilości odpadów bio'!$P$5:$P$16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'Zmiany ilości odpadów bio'!$R$5:$R$16</c:f>
              <c:numCache>
                <c:formatCode>General</c:formatCode>
                <c:ptCount val="12"/>
                <c:pt idx="0">
                  <c:v>356.96000000000004</c:v>
                </c:pt>
                <c:pt idx="1">
                  <c:v>222.37999999999994</c:v>
                </c:pt>
                <c:pt idx="2">
                  <c:v>384.7</c:v>
                </c:pt>
                <c:pt idx="3">
                  <c:v>331.28</c:v>
                </c:pt>
                <c:pt idx="4">
                  <c:v>347.36000000000007</c:v>
                </c:pt>
                <c:pt idx="5">
                  <c:v>333.31</c:v>
                </c:pt>
                <c:pt idx="6">
                  <c:v>318.10000000000008</c:v>
                </c:pt>
                <c:pt idx="7">
                  <c:v>198.32000000000002</c:v>
                </c:pt>
                <c:pt idx="8">
                  <c:v>369.09999999999997</c:v>
                </c:pt>
                <c:pt idx="9">
                  <c:v>332.44000000000005</c:v>
                </c:pt>
                <c:pt idx="10">
                  <c:v>281.15000000000003</c:v>
                </c:pt>
                <c:pt idx="11">
                  <c:v>252.82000000000005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9F-4E5C-8FAB-D22BD06E5EB7}"/>
            </c:ext>
          </c:extLst>
        </c:ser>
        <c:ser>
          <c:idx val="2"/>
          <c:order val="2"/>
          <c:tx>
            <c:strRef>
              <c:f>'Zmiany ilości odpadów bio'!$V$4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'Zmiany ilości odpadów bio'!$V$5:$V$16</c:f>
              <c:numCache>
                <c:formatCode>General</c:formatCode>
                <c:ptCount val="12"/>
                <c:pt idx="0" formatCode="0.00">
                  <c:v>310.26000000000005</c:v>
                </c:pt>
                <c:pt idx="1">
                  <c:v>215.98</c:v>
                </c:pt>
                <c:pt idx="2">
                  <c:v>283.24</c:v>
                </c:pt>
                <c:pt idx="3">
                  <c:v>227.2</c:v>
                </c:pt>
                <c:pt idx="4">
                  <c:v>245.46</c:v>
                </c:pt>
                <c:pt idx="5">
                  <c:v>246.4</c:v>
                </c:pt>
                <c:pt idx="6" formatCode="0.00">
                  <c:v>301.11</c:v>
                </c:pt>
                <c:pt idx="7" formatCode="0.00">
                  <c:v>271.06</c:v>
                </c:pt>
                <c:pt idx="8" formatCode="0.00">
                  <c:v>333.96</c:v>
                </c:pt>
                <c:pt idx="9" formatCode="0.00">
                  <c:v>283.89999999999998</c:v>
                </c:pt>
                <c:pt idx="10">
                  <c:v>251.02</c:v>
                </c:pt>
                <c:pt idx="11">
                  <c:v>231.02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99F-4E5C-8FAB-D22BD06E5EB7}"/>
            </c:ext>
          </c:extLst>
        </c:ser>
        <c:ser>
          <c:idx val="3"/>
          <c:order val="3"/>
          <c:tx>
            <c:strRef>
              <c:f>'Zmiany ilości odpadów bio'!$Z$4</c:f>
              <c:strCache>
                <c:ptCount val="1"/>
                <c:pt idx="0">
                  <c:v>2023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'Zmiany ilości odpadów bio'!$Z$5:$Z$16</c:f>
              <c:numCache>
                <c:formatCode>0.00</c:formatCode>
                <c:ptCount val="12"/>
                <c:pt idx="0">
                  <c:v>431.9</c:v>
                </c:pt>
                <c:pt idx="1">
                  <c:v>444.02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0B-4621-98A1-0A16BCF8A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8438280"/>
        <c:axId val="338443200"/>
      </c:lineChart>
      <c:catAx>
        <c:axId val="338438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38443200"/>
        <c:crosses val="autoZero"/>
        <c:auto val="1"/>
        <c:lblAlgn val="ctr"/>
        <c:lblOffset val="100"/>
        <c:noMultiLvlLbl val="0"/>
      </c:catAx>
      <c:valAx>
        <c:axId val="33844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38438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Wszystkie odpady przyjęte na kompostownię</a:t>
            </a:r>
            <a:r>
              <a:rPr lang="pl-PL"/>
              <a:t> miesięcznie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'Zmiany ilości odpadów bio'!$AE$4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'Zmiany ilości odpadów bio'!$AD$5:$AD$16</c15:sqref>
                  </c15:fullRef>
                </c:ext>
              </c:extLst>
              <c:f>'Zmiany ilości odpadów bio'!$AD$5:$AD$16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'Zmiany ilości odpadów bio'!$AE$5:$AE$17</c15:sqref>
                  </c15:fullRef>
                </c:ext>
              </c:extLst>
              <c:f>'Zmiany ilości odpadów bio'!$AE$5:$AE$16</c:f>
              <c:numCache>
                <c:formatCode>General</c:formatCode>
                <c:ptCount val="12"/>
                <c:pt idx="0">
                  <c:v>779.04</c:v>
                </c:pt>
                <c:pt idx="1">
                  <c:v>541.68000000000006</c:v>
                </c:pt>
                <c:pt idx="2">
                  <c:v>572.8599999999999</c:v>
                </c:pt>
                <c:pt idx="3">
                  <c:v>451.43999999999994</c:v>
                </c:pt>
                <c:pt idx="4">
                  <c:v>650.72800000000007</c:v>
                </c:pt>
                <c:pt idx="5">
                  <c:v>732.57999999999993</c:v>
                </c:pt>
                <c:pt idx="6">
                  <c:v>930.75</c:v>
                </c:pt>
                <c:pt idx="7">
                  <c:v>884.34999999999991</c:v>
                </c:pt>
                <c:pt idx="8">
                  <c:v>854.61999999999989</c:v>
                </c:pt>
                <c:pt idx="9">
                  <c:v>890.16000000000008</c:v>
                </c:pt>
                <c:pt idx="10">
                  <c:v>946.2399999999999</c:v>
                </c:pt>
                <c:pt idx="11">
                  <c:v>766.28099999999995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6-44EE-826A-AB26921D013F}"/>
            </c:ext>
          </c:extLst>
        </c:ser>
        <c:ser>
          <c:idx val="1"/>
          <c:order val="1"/>
          <c:tx>
            <c:strRef>
              <c:f>'Zmiany ilości odpadów bio'!$AF$4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'Zmiany ilości odpadów bio'!$AD$5:$AD$16</c15:sqref>
                  </c15:fullRef>
                </c:ext>
              </c:extLst>
              <c:f>'Zmiany ilości odpadów bio'!$AD$5:$AD$16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'Zmiany ilości odpadów bio'!$AF$5:$AF$17</c15:sqref>
                  </c15:fullRef>
                </c:ext>
              </c:extLst>
              <c:f>'Zmiany ilości odpadów bio'!$AF$5:$AF$16</c:f>
              <c:numCache>
                <c:formatCode>General</c:formatCode>
                <c:ptCount val="12"/>
                <c:pt idx="0">
                  <c:v>581.48</c:v>
                </c:pt>
                <c:pt idx="1">
                  <c:v>412.02</c:v>
                </c:pt>
                <c:pt idx="2">
                  <c:v>726.56</c:v>
                </c:pt>
                <c:pt idx="3">
                  <c:v>785.3</c:v>
                </c:pt>
                <c:pt idx="4">
                  <c:v>845.98000000000013</c:v>
                </c:pt>
                <c:pt idx="5">
                  <c:v>876.8900000000001</c:v>
                </c:pt>
                <c:pt idx="6">
                  <c:v>977.81</c:v>
                </c:pt>
                <c:pt idx="7">
                  <c:v>915.55000000000007</c:v>
                </c:pt>
                <c:pt idx="8">
                  <c:v>1069.4199999999998</c:v>
                </c:pt>
                <c:pt idx="9">
                  <c:v>1049</c:v>
                </c:pt>
                <c:pt idx="10">
                  <c:v>864.11999999999989</c:v>
                </c:pt>
                <c:pt idx="11">
                  <c:v>623.83000000000015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E6-44EE-826A-AB26921D013F}"/>
            </c:ext>
          </c:extLst>
        </c:ser>
        <c:ser>
          <c:idx val="2"/>
          <c:order val="2"/>
          <c:tx>
            <c:strRef>
              <c:f>'Zmiany ilości odpadów bio'!$AG$4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'Zmiany ilości odpadów bio'!$AD$5:$AD$16</c15:sqref>
                  </c15:fullRef>
                </c:ext>
              </c:extLst>
              <c:f>'Zmiany ilości odpadów bio'!$AD$5:$AD$16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'Zmiany ilości odpadów bio'!$AG$5:$AG$17</c15:sqref>
                  </c15:fullRef>
                </c:ext>
              </c:extLst>
              <c:f>'Zmiany ilości odpadów bio'!$AG$5:$AG$16</c:f>
              <c:numCache>
                <c:formatCode>0.00</c:formatCode>
                <c:ptCount val="12"/>
                <c:pt idx="0">
                  <c:v>625.13000000000011</c:v>
                </c:pt>
                <c:pt idx="1">
                  <c:v>490.20000000000005</c:v>
                </c:pt>
                <c:pt idx="2">
                  <c:v>788.92000000000007</c:v>
                </c:pt>
                <c:pt idx="3">
                  <c:v>713.3599999999999</c:v>
                </c:pt>
                <c:pt idx="4">
                  <c:v>876.53</c:v>
                </c:pt>
                <c:pt idx="5">
                  <c:v>922.06000000000006</c:v>
                </c:pt>
                <c:pt idx="6">
                  <c:v>973.18</c:v>
                </c:pt>
                <c:pt idx="7">
                  <c:v>1045.83</c:v>
                </c:pt>
                <c:pt idx="8">
                  <c:v>1067.3</c:v>
                </c:pt>
                <c:pt idx="9">
                  <c:v>1070.71</c:v>
                </c:pt>
                <c:pt idx="10">
                  <c:v>952.54</c:v>
                </c:pt>
                <c:pt idx="11">
                  <c:v>639.05999999999995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E6-44EE-826A-AB26921D013F}"/>
            </c:ext>
          </c:extLst>
        </c:ser>
        <c:ser>
          <c:idx val="3"/>
          <c:order val="3"/>
          <c:tx>
            <c:strRef>
              <c:f>'Zmiany ilości odpadów bio'!$AH$4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'Zmiany ilości odpadów bio'!$AD$5:$AD$16</c15:sqref>
                  </c15:fullRef>
                </c:ext>
              </c:extLst>
              <c:f>'Zmiany ilości odpadów bio'!$AD$5:$AD$16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'Zmiany ilości odpadów bio'!$AH$5:$AH$16</c15:sqref>
                  </c15:fullRef>
                </c:ext>
              </c:extLst>
              <c:f>'Zmiany ilości odpadów bio'!$AH$5:$AH$16</c:f>
              <c:numCache>
                <c:formatCode>0.00</c:formatCode>
                <c:ptCount val="12"/>
                <c:pt idx="0">
                  <c:v>825.09999999999991</c:v>
                </c:pt>
                <c:pt idx="1">
                  <c:v>744.57999999999993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89-4675-B12E-DAD2F0BD4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8376392"/>
        <c:axId val="518372784"/>
      </c:barChart>
      <c:catAx>
        <c:axId val="518376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18372784"/>
        <c:crosses val="autoZero"/>
        <c:auto val="1"/>
        <c:lblAlgn val="ctr"/>
        <c:lblOffset val="100"/>
        <c:noMultiLvlLbl val="0"/>
      </c:catAx>
      <c:valAx>
        <c:axId val="51837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18376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Żyźniak!$B$4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1.3468013468013539E-2"/>
                  <c:y val="-3.83442213172461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A9-4693-B5BA-7BFEA2E49847}"/>
                </c:ext>
              </c:extLst>
            </c:dLbl>
            <c:dLbl>
              <c:idx val="7"/>
              <c:layout>
                <c:manualLayout>
                  <c:x val="-7.6960076960077665E-3"/>
                  <c:y val="-3.4858383015678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A9-4693-B5BA-7BFEA2E498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Żyźniak!$A$5:$A$16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Żyźniak!$B$5:$B$16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90.54</c:v>
                </c:pt>
                <c:pt idx="7">
                  <c:v>46.74</c:v>
                </c:pt>
                <c:pt idx="8">
                  <c:v>0</c:v>
                </c:pt>
                <c:pt idx="9">
                  <c:v>143.04</c:v>
                </c:pt>
                <c:pt idx="10">
                  <c:v>147.5</c:v>
                </c:pt>
                <c:pt idx="11">
                  <c:v>254.38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59-473B-A614-22EE441ACE53}"/>
            </c:ext>
          </c:extLst>
        </c:ser>
        <c:ser>
          <c:idx val="1"/>
          <c:order val="1"/>
          <c:tx>
            <c:strRef>
              <c:f>Żyźniak!$C$4</c:f>
              <c:strCache>
                <c:ptCount val="1"/>
                <c:pt idx="0">
                  <c:v>2023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Żyźniak!$C$5:$C$16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B-4C3F-89D7-7ADF44AC5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8492000"/>
        <c:axId val="538492984"/>
      </c:lineChart>
      <c:catAx>
        <c:axId val="53849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38492984"/>
        <c:crosses val="autoZero"/>
        <c:auto val="1"/>
        <c:lblAlgn val="ctr"/>
        <c:lblOffset val="100"/>
        <c:noMultiLvlLbl val="0"/>
      </c:catAx>
      <c:valAx>
        <c:axId val="538492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38492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123824</xdr:colOff>
      <xdr:row>17</xdr:row>
      <xdr:rowOff>47624</xdr:rowOff>
    </xdr:from>
    <xdr:to>
      <xdr:col>28</xdr:col>
      <xdr:colOff>495300</xdr:colOff>
      <xdr:row>63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135BF091-A500-43A6-890E-DF3D6E3947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3463</xdr:colOff>
      <xdr:row>17</xdr:row>
      <xdr:rowOff>38100</xdr:rowOff>
    </xdr:from>
    <xdr:to>
      <xdr:col>15</xdr:col>
      <xdr:colOff>76200</xdr:colOff>
      <xdr:row>63</xdr:row>
      <xdr:rowOff>11206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A11F6F52-B734-479C-A71E-B106FD565A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60610</xdr:colOff>
      <xdr:row>17</xdr:row>
      <xdr:rowOff>51954</xdr:rowOff>
    </xdr:from>
    <xdr:to>
      <xdr:col>46</xdr:col>
      <xdr:colOff>57150</xdr:colOff>
      <xdr:row>53</xdr:row>
      <xdr:rowOff>76200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1D3CE053-5F3B-48EB-9A9F-F4EC3D4FA6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28574</xdr:colOff>
      <xdr:row>18</xdr:row>
      <xdr:rowOff>185737</xdr:rowOff>
    </xdr:from>
    <xdr:to>
      <xdr:col>19</xdr:col>
      <xdr:colOff>180975</xdr:colOff>
      <xdr:row>46</xdr:row>
      <xdr:rowOff>66675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BED4E3EC-3542-4767-A4FD-46BB01823E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19</xdr:row>
      <xdr:rowOff>23811</xdr:rowOff>
    </xdr:from>
    <xdr:to>
      <xdr:col>9</xdr:col>
      <xdr:colOff>571499</xdr:colOff>
      <xdr:row>34</xdr:row>
      <xdr:rowOff>180974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F27F6CAD-30F1-45EC-AC7E-DC3398ACAD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752474</xdr:colOff>
      <xdr:row>19</xdr:row>
      <xdr:rowOff>14287</xdr:rowOff>
    </xdr:from>
    <xdr:to>
      <xdr:col>15</xdr:col>
      <xdr:colOff>514349</xdr:colOff>
      <xdr:row>34</xdr:row>
      <xdr:rowOff>180975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38AF1E76-9FA2-4DBB-9A7F-61EC098F38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104775</xdr:colOff>
      <xdr:row>18</xdr:row>
      <xdr:rowOff>100012</xdr:rowOff>
    </xdr:from>
    <xdr:to>
      <xdr:col>27</xdr:col>
      <xdr:colOff>942975</xdr:colOff>
      <xdr:row>35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7BCB0949-4B12-F22D-CEEC-F06743E8BC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18</xdr:row>
      <xdr:rowOff>14286</xdr:rowOff>
    </xdr:from>
    <xdr:to>
      <xdr:col>12</xdr:col>
      <xdr:colOff>257175</xdr:colOff>
      <xdr:row>37</xdr:row>
      <xdr:rowOff>38099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A2167A03-0D37-8598-8639-63F9F5D854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AQ17"/>
  <sheetViews>
    <sheetView tabSelected="1" topLeftCell="N22" zoomScale="85" zoomScaleNormal="85" workbookViewId="0">
      <selection activeCell="AF63" sqref="AF63"/>
    </sheetView>
  </sheetViews>
  <sheetFormatPr defaultRowHeight="15" x14ac:dyDescent="0.25"/>
  <cols>
    <col min="24" max="24" width="10.28515625" customWidth="1"/>
  </cols>
  <sheetData>
    <row r="1" spans="3:43" ht="15.75" thickBot="1" x14ac:dyDescent="0.3"/>
    <row r="2" spans="3:43" x14ac:dyDescent="0.25">
      <c r="D2" s="27">
        <v>2014</v>
      </c>
      <c r="E2" s="28"/>
      <c r="F2" s="27">
        <v>2015</v>
      </c>
      <c r="G2" s="28"/>
      <c r="H2" s="27">
        <v>2016</v>
      </c>
      <c r="I2" s="28"/>
      <c r="J2" s="27">
        <v>2017</v>
      </c>
      <c r="K2" s="28"/>
      <c r="L2" s="27">
        <v>2018</v>
      </c>
      <c r="M2" s="28"/>
      <c r="N2" s="27">
        <v>2019</v>
      </c>
      <c r="O2" s="28"/>
      <c r="P2" s="27">
        <v>2020</v>
      </c>
      <c r="Q2" s="28"/>
      <c r="R2" s="27">
        <v>2021</v>
      </c>
      <c r="S2" s="28"/>
      <c r="T2" s="27">
        <v>2022</v>
      </c>
      <c r="U2" s="28"/>
      <c r="V2" s="27">
        <v>2023</v>
      </c>
      <c r="W2" s="28"/>
    </row>
    <row r="3" spans="3:43" x14ac:dyDescent="0.25">
      <c r="D3" s="2" t="s">
        <v>13</v>
      </c>
      <c r="E3" s="3" t="s">
        <v>12</v>
      </c>
      <c r="F3" s="2" t="s">
        <v>13</v>
      </c>
      <c r="G3" s="3" t="s">
        <v>12</v>
      </c>
      <c r="H3" s="2" t="s">
        <v>13</v>
      </c>
      <c r="I3" s="3" t="s">
        <v>12</v>
      </c>
      <c r="J3" s="2" t="s">
        <v>13</v>
      </c>
      <c r="K3" s="3" t="s">
        <v>12</v>
      </c>
      <c r="L3" s="2" t="s">
        <v>13</v>
      </c>
      <c r="M3" s="3" t="s">
        <v>12</v>
      </c>
      <c r="N3" s="4" t="s">
        <v>13</v>
      </c>
      <c r="O3" s="5" t="s">
        <v>12</v>
      </c>
      <c r="P3" s="2" t="s">
        <v>13</v>
      </c>
      <c r="Q3" s="3" t="s">
        <v>12</v>
      </c>
      <c r="R3" s="2" t="s">
        <v>13</v>
      </c>
      <c r="S3" s="12" t="s">
        <v>12</v>
      </c>
      <c r="T3" s="2" t="s">
        <v>13</v>
      </c>
      <c r="U3" s="12" t="s">
        <v>12</v>
      </c>
      <c r="V3" s="2" t="s">
        <v>26</v>
      </c>
      <c r="W3" s="3" t="s">
        <v>27</v>
      </c>
      <c r="AQ3">
        <f>D17</f>
        <v>328.01999999999992</v>
      </c>
    </row>
    <row r="4" spans="3:43" x14ac:dyDescent="0.25">
      <c r="C4" s="1" t="s">
        <v>0</v>
      </c>
      <c r="D4" s="4">
        <v>9.44</v>
      </c>
      <c r="E4" s="5">
        <v>0</v>
      </c>
      <c r="F4" s="4">
        <v>10.92</v>
      </c>
      <c r="G4" s="5">
        <v>0.56000000000000005</v>
      </c>
      <c r="H4" s="4">
        <v>15.560000000000004</v>
      </c>
      <c r="I4" s="5">
        <v>1.6</v>
      </c>
      <c r="J4" s="4">
        <v>23.24</v>
      </c>
      <c r="K4" s="5">
        <v>3</v>
      </c>
      <c r="L4" s="4">
        <v>30.6</v>
      </c>
      <c r="M4" s="5">
        <v>9.52</v>
      </c>
      <c r="N4" s="4">
        <v>61.76</v>
      </c>
      <c r="O4" s="5">
        <v>9.6999999999999993</v>
      </c>
      <c r="P4" s="4">
        <v>104.25999999999999</v>
      </c>
      <c r="Q4" s="5">
        <v>10.220000000000001</v>
      </c>
      <c r="R4" s="4">
        <v>0</v>
      </c>
      <c r="S4" s="13">
        <v>224.51999999999995</v>
      </c>
      <c r="T4" s="4">
        <v>279.27999999999997</v>
      </c>
      <c r="U4" s="13">
        <v>35.590000000000011</v>
      </c>
      <c r="V4" s="4">
        <v>276.45999999999998</v>
      </c>
      <c r="W4" s="5">
        <v>116.74</v>
      </c>
    </row>
    <row r="5" spans="3:43" x14ac:dyDescent="0.25">
      <c r="C5" s="1" t="s">
        <v>1</v>
      </c>
      <c r="D5" s="4">
        <v>11.219999999999999</v>
      </c>
      <c r="E5" s="5">
        <v>1.76</v>
      </c>
      <c r="F5" s="4">
        <v>10.649999999999999</v>
      </c>
      <c r="G5" s="5">
        <v>0.74</v>
      </c>
      <c r="H5" s="4">
        <v>13.299999999999999</v>
      </c>
      <c r="I5" s="5">
        <v>0</v>
      </c>
      <c r="J5" s="4">
        <v>20.320000000000004</v>
      </c>
      <c r="K5" s="5">
        <v>2.48</v>
      </c>
      <c r="L5" s="4">
        <v>23.28</v>
      </c>
      <c r="M5" s="5">
        <v>1.8800000000000001</v>
      </c>
      <c r="N5" s="4">
        <v>75.980000000000018</v>
      </c>
      <c r="O5" s="5">
        <v>3.4</v>
      </c>
      <c r="P5" s="4">
        <v>84.600000000000009</v>
      </c>
      <c r="Q5" s="5">
        <v>13.000000000000004</v>
      </c>
      <c r="R5" s="4">
        <v>0</v>
      </c>
      <c r="S5" s="13">
        <v>189.64000000000001</v>
      </c>
      <c r="T5" s="4">
        <v>242.96</v>
      </c>
      <c r="U5" s="13">
        <v>31.26</v>
      </c>
      <c r="V5" s="4">
        <v>219.62</v>
      </c>
      <c r="W5" s="5">
        <v>80.94</v>
      </c>
    </row>
    <row r="6" spans="3:43" x14ac:dyDescent="0.25">
      <c r="C6" s="1" t="s">
        <v>2</v>
      </c>
      <c r="D6" s="4">
        <v>19.659999999999997</v>
      </c>
      <c r="E6" s="5">
        <v>0</v>
      </c>
      <c r="F6" s="4">
        <v>19.52</v>
      </c>
      <c r="G6" s="5">
        <v>2.44</v>
      </c>
      <c r="H6" s="4">
        <v>26.180000000000003</v>
      </c>
      <c r="I6" s="5">
        <v>9.379999999999999</v>
      </c>
      <c r="J6" s="4">
        <v>35.820000000000007</v>
      </c>
      <c r="K6" s="5">
        <v>19.059999999999995</v>
      </c>
      <c r="L6" s="4">
        <v>48.600000000000009</v>
      </c>
      <c r="M6" s="5">
        <v>4.9499999999999993</v>
      </c>
      <c r="N6" s="4">
        <v>94.279999999999987</v>
      </c>
      <c r="O6" s="5">
        <v>62.019999999999996</v>
      </c>
      <c r="P6" s="4">
        <v>112.94</v>
      </c>
      <c r="Q6" s="5">
        <v>20.159999999999997</v>
      </c>
      <c r="R6" s="4">
        <v>0</v>
      </c>
      <c r="S6" s="13">
        <v>341.8599999999999</v>
      </c>
      <c r="T6" s="4">
        <v>339.12</v>
      </c>
      <c r="U6" s="13">
        <v>166.56</v>
      </c>
      <c r="V6" s="4"/>
      <c r="W6" s="5"/>
    </row>
    <row r="7" spans="3:43" x14ac:dyDescent="0.25">
      <c r="C7" s="1" t="s">
        <v>3</v>
      </c>
      <c r="D7" s="4">
        <v>14.6</v>
      </c>
      <c r="E7" s="5">
        <v>6.3</v>
      </c>
      <c r="F7" s="4">
        <v>18.86</v>
      </c>
      <c r="G7" s="5">
        <v>1.46</v>
      </c>
      <c r="H7" s="4">
        <v>30.139999999999993</v>
      </c>
      <c r="I7" s="5">
        <v>13.940000000000001</v>
      </c>
      <c r="J7" s="4">
        <v>51.019999999999996</v>
      </c>
      <c r="K7" s="5">
        <v>6.44</v>
      </c>
      <c r="L7" s="4">
        <v>90.12</v>
      </c>
      <c r="M7" s="5">
        <v>15.219999999999999</v>
      </c>
      <c r="N7" s="4">
        <v>121.64000000000001</v>
      </c>
      <c r="O7" s="5">
        <v>49.520000000000017</v>
      </c>
      <c r="P7" s="4">
        <v>160.11999999999998</v>
      </c>
      <c r="Q7" s="5">
        <v>25.299999999999997</v>
      </c>
      <c r="R7" s="4">
        <v>258.04000000000002</v>
      </c>
      <c r="S7" s="13">
        <v>195.98</v>
      </c>
      <c r="T7" s="4">
        <v>334.62</v>
      </c>
      <c r="U7" s="13">
        <v>151.54</v>
      </c>
      <c r="V7" s="4"/>
      <c r="W7" s="5"/>
    </row>
    <row r="8" spans="3:43" x14ac:dyDescent="0.25">
      <c r="C8" s="1" t="s">
        <v>4</v>
      </c>
      <c r="D8" s="4">
        <v>20.779999999999998</v>
      </c>
      <c r="E8" s="5">
        <v>2.62</v>
      </c>
      <c r="F8" s="4">
        <v>24.800000000000004</v>
      </c>
      <c r="G8" s="5">
        <v>0</v>
      </c>
      <c r="H8" s="4">
        <v>45.44</v>
      </c>
      <c r="I8" s="5">
        <v>0</v>
      </c>
      <c r="J8" s="4">
        <v>75.499999999999972</v>
      </c>
      <c r="K8" s="5">
        <v>6.9999999999999991</v>
      </c>
      <c r="L8" s="4">
        <v>135.94</v>
      </c>
      <c r="M8" s="5">
        <v>8.3000000000000007</v>
      </c>
      <c r="N8" s="4">
        <v>142.78</v>
      </c>
      <c r="O8" s="5">
        <v>23.160000000000004</v>
      </c>
      <c r="P8" s="4">
        <v>243.358</v>
      </c>
      <c r="Q8" s="5">
        <v>41.64</v>
      </c>
      <c r="R8" s="4">
        <v>418.76000000000005</v>
      </c>
      <c r="S8" s="13">
        <v>79.86</v>
      </c>
      <c r="T8" s="4">
        <v>461.94</v>
      </c>
      <c r="U8" s="13">
        <v>169.13</v>
      </c>
      <c r="V8" s="4"/>
      <c r="W8" s="5"/>
    </row>
    <row r="9" spans="3:43" x14ac:dyDescent="0.25">
      <c r="C9" s="1" t="s">
        <v>5</v>
      </c>
      <c r="D9" s="4">
        <v>11.599999999999998</v>
      </c>
      <c r="E9" s="5">
        <v>0.32</v>
      </c>
      <c r="F9" s="4">
        <v>34.36</v>
      </c>
      <c r="G9" s="5">
        <v>7.68</v>
      </c>
      <c r="H9" s="4">
        <v>63.199999999999989</v>
      </c>
      <c r="I9" s="5">
        <v>4.38</v>
      </c>
      <c r="J9" s="4">
        <v>75.600000000000009</v>
      </c>
      <c r="K9" s="5">
        <v>4.9399999999999995</v>
      </c>
      <c r="L9" s="4">
        <v>138.95999999999998</v>
      </c>
      <c r="M9" s="5">
        <v>6.080000000000001</v>
      </c>
      <c r="N9" s="4">
        <v>150.08000000000004</v>
      </c>
      <c r="O9" s="5">
        <v>15.880000000000003</v>
      </c>
      <c r="P9" s="4">
        <v>261.64000000000004</v>
      </c>
      <c r="Q9" s="5">
        <v>141.72</v>
      </c>
      <c r="R9" s="4">
        <v>475.94000000000005</v>
      </c>
      <c r="S9" s="13">
        <v>67.64</v>
      </c>
      <c r="T9" s="4">
        <v>530.36</v>
      </c>
      <c r="U9" s="13">
        <v>145.30000000000001</v>
      </c>
      <c r="V9" s="4"/>
      <c r="W9" s="5"/>
    </row>
    <row r="10" spans="3:43" x14ac:dyDescent="0.25">
      <c r="C10" s="1" t="s">
        <v>6</v>
      </c>
      <c r="D10" s="4">
        <v>25.880000000000003</v>
      </c>
      <c r="E10" s="5">
        <v>4.9000000000000004</v>
      </c>
      <c r="F10" s="4">
        <v>42.859999999999992</v>
      </c>
      <c r="G10" s="5">
        <v>0</v>
      </c>
      <c r="H10" s="4">
        <v>37.559999999999995</v>
      </c>
      <c r="I10" s="5">
        <v>15.380000000000003</v>
      </c>
      <c r="J10" s="4">
        <v>60.220000000000013</v>
      </c>
      <c r="K10" s="5">
        <v>9.56</v>
      </c>
      <c r="L10" s="4">
        <v>137.79999999999998</v>
      </c>
      <c r="M10" s="5">
        <v>25.72</v>
      </c>
      <c r="N10" s="4">
        <v>186.45999999999998</v>
      </c>
      <c r="O10" s="5">
        <v>25.999999999999996</v>
      </c>
      <c r="P10" s="4">
        <v>0</v>
      </c>
      <c r="Q10" s="5">
        <v>495.18</v>
      </c>
      <c r="R10" s="4">
        <v>587.05999999999995</v>
      </c>
      <c r="S10" s="13">
        <v>72.649999999999977</v>
      </c>
      <c r="T10" s="4">
        <v>479.32</v>
      </c>
      <c r="U10" s="13">
        <v>192.75</v>
      </c>
      <c r="V10" s="4"/>
      <c r="W10" s="5"/>
    </row>
    <row r="11" spans="3:43" x14ac:dyDescent="0.25">
      <c r="C11" s="1" t="s">
        <v>7</v>
      </c>
      <c r="D11" s="4">
        <v>35.92</v>
      </c>
      <c r="E11" s="5">
        <v>1.24</v>
      </c>
      <c r="F11" s="4">
        <v>43.059999999999995</v>
      </c>
      <c r="G11" s="5">
        <v>0.04</v>
      </c>
      <c r="H11" s="4">
        <v>44.860000000000007</v>
      </c>
      <c r="I11" s="5">
        <v>7.3999999999999986</v>
      </c>
      <c r="J11" s="4">
        <v>65.919999999999973</v>
      </c>
      <c r="K11" s="5">
        <v>9.84</v>
      </c>
      <c r="L11" s="4">
        <v>179.32999999999998</v>
      </c>
      <c r="M11" s="5">
        <v>14.700000000000001</v>
      </c>
      <c r="N11" s="4">
        <v>200.94000000000003</v>
      </c>
      <c r="O11" s="5">
        <v>10.84</v>
      </c>
      <c r="P11" s="4">
        <v>0</v>
      </c>
      <c r="Q11" s="5">
        <v>495.2</v>
      </c>
      <c r="R11" s="4">
        <v>612.1</v>
      </c>
      <c r="S11" s="13">
        <v>105.12999999999997</v>
      </c>
      <c r="T11" s="4">
        <v>574.72</v>
      </c>
      <c r="U11" s="13">
        <v>200.05</v>
      </c>
      <c r="V11" s="4"/>
      <c r="W11" s="5"/>
    </row>
    <row r="12" spans="3:43" x14ac:dyDescent="0.25">
      <c r="C12" s="1" t="s">
        <v>8</v>
      </c>
      <c r="D12" s="4">
        <v>19.919999999999995</v>
      </c>
      <c r="E12" s="5">
        <v>9.2800000000000011</v>
      </c>
      <c r="F12" s="4">
        <v>39.379999999999995</v>
      </c>
      <c r="G12" s="5">
        <v>2.2800000000000002</v>
      </c>
      <c r="H12" s="4">
        <v>58.639999999999993</v>
      </c>
      <c r="I12" s="5">
        <v>19.080000000000002</v>
      </c>
      <c r="J12" s="4">
        <v>65.709999999999994</v>
      </c>
      <c r="K12" s="5">
        <v>11.38</v>
      </c>
      <c r="L12" s="4">
        <v>143.80999999999997</v>
      </c>
      <c r="M12" s="5">
        <v>26.439999999999998</v>
      </c>
      <c r="N12" s="4">
        <v>166.33999999999997</v>
      </c>
      <c r="O12" s="5">
        <v>36.900000000000006</v>
      </c>
      <c r="P12" s="4">
        <v>0</v>
      </c>
      <c r="Q12" s="5">
        <v>526.96</v>
      </c>
      <c r="R12" s="4">
        <v>566.54</v>
      </c>
      <c r="S12" s="13">
        <v>133.78</v>
      </c>
      <c r="T12" s="4">
        <v>504.08</v>
      </c>
      <c r="U12" s="13">
        <v>229.26</v>
      </c>
      <c r="V12" s="4"/>
      <c r="W12" s="5"/>
    </row>
    <row r="13" spans="3:43" x14ac:dyDescent="0.25">
      <c r="C13" s="1" t="s">
        <v>9</v>
      </c>
      <c r="D13" s="4">
        <v>38.42</v>
      </c>
      <c r="E13" s="5">
        <v>2.86</v>
      </c>
      <c r="F13" s="4">
        <v>39.76</v>
      </c>
      <c r="G13" s="5">
        <v>13.739999999999998</v>
      </c>
      <c r="H13" s="4">
        <v>36.759999999999991</v>
      </c>
      <c r="I13" s="5">
        <v>4.58</v>
      </c>
      <c r="J13" s="4">
        <v>56.900000000000013</v>
      </c>
      <c r="K13" s="5">
        <v>60.06</v>
      </c>
      <c r="L13" s="4">
        <v>156.65999999999997</v>
      </c>
      <c r="M13" s="5">
        <v>94.259999999999991</v>
      </c>
      <c r="N13" s="4">
        <v>165.80000000000004</v>
      </c>
      <c r="O13" s="5">
        <v>95.139999999999986</v>
      </c>
      <c r="P13" s="4">
        <v>0</v>
      </c>
      <c r="Q13" s="5">
        <v>588.5</v>
      </c>
      <c r="R13" s="4">
        <v>464.88</v>
      </c>
      <c r="S13" s="13">
        <v>251.68</v>
      </c>
      <c r="T13" s="4">
        <v>466.06</v>
      </c>
      <c r="U13" s="13">
        <v>320.75</v>
      </c>
      <c r="V13" s="4"/>
      <c r="W13" s="5"/>
    </row>
    <row r="14" spans="3:43" x14ac:dyDescent="0.25">
      <c r="C14" s="1" t="s">
        <v>10</v>
      </c>
      <c r="D14" s="4">
        <v>24.500000000000004</v>
      </c>
      <c r="E14" s="5">
        <v>1.94</v>
      </c>
      <c r="F14" s="4">
        <v>33.819999999999993</v>
      </c>
      <c r="G14" s="5">
        <v>4.7</v>
      </c>
      <c r="H14" s="4">
        <v>59.480000000000004</v>
      </c>
      <c r="I14" s="5">
        <v>38.4</v>
      </c>
      <c r="J14" s="4">
        <v>56.220000000000013</v>
      </c>
      <c r="K14" s="5">
        <v>46.580000000000005</v>
      </c>
      <c r="L14" s="4">
        <v>136.18</v>
      </c>
      <c r="M14" s="5">
        <v>154.38</v>
      </c>
      <c r="N14" s="4">
        <v>136.80000000000004</v>
      </c>
      <c r="O14" s="5">
        <v>193.98</v>
      </c>
      <c r="P14" s="4">
        <v>0</v>
      </c>
      <c r="Q14" s="5">
        <v>626.02</v>
      </c>
      <c r="R14" s="4">
        <v>406.52</v>
      </c>
      <c r="S14" s="13">
        <v>176.44999999999996</v>
      </c>
      <c r="T14" s="4">
        <v>410.88</v>
      </c>
      <c r="U14" s="13">
        <v>290.64</v>
      </c>
      <c r="V14" s="4"/>
      <c r="W14" s="5"/>
    </row>
    <row r="15" spans="3:43" x14ac:dyDescent="0.25">
      <c r="C15" s="1" t="s">
        <v>11</v>
      </c>
      <c r="D15" s="4">
        <v>14.319999999999999</v>
      </c>
      <c r="E15" s="5">
        <v>50.54</v>
      </c>
      <c r="F15" s="4">
        <v>19.8</v>
      </c>
      <c r="G15" s="5">
        <v>6.18</v>
      </c>
      <c r="H15" s="4">
        <v>20.539999999999996</v>
      </c>
      <c r="I15" s="5">
        <v>12.5</v>
      </c>
      <c r="J15" s="4">
        <v>36.619999999999997</v>
      </c>
      <c r="K15" s="5">
        <v>37.480000000000004</v>
      </c>
      <c r="L15" s="4">
        <v>70.179999999999993</v>
      </c>
      <c r="M15" s="5">
        <v>40.360000000000007</v>
      </c>
      <c r="N15" s="4">
        <v>93.940000000000026</v>
      </c>
      <c r="O15" s="5">
        <v>96.4</v>
      </c>
      <c r="P15" s="4">
        <v>0</v>
      </c>
      <c r="Q15" s="5">
        <v>439.14100000000008</v>
      </c>
      <c r="R15" s="4">
        <v>283.58000000000004</v>
      </c>
      <c r="S15" s="13">
        <v>87.430000000000035</v>
      </c>
      <c r="T15" s="4">
        <v>286.82</v>
      </c>
      <c r="U15" s="13">
        <v>121.22</v>
      </c>
      <c r="V15" s="4"/>
      <c r="W15" s="5"/>
    </row>
    <row r="16" spans="3:43" x14ac:dyDescent="0.25">
      <c r="D16" s="4">
        <f>SUM(D4:D15)</f>
        <v>246.25999999999993</v>
      </c>
      <c r="E16" s="5">
        <f t="shared" ref="E16:Q16" si="0">SUM(E4:E15)</f>
        <v>81.760000000000005</v>
      </c>
      <c r="F16" s="4">
        <f t="shared" si="0"/>
        <v>337.79</v>
      </c>
      <c r="G16" s="5">
        <f t="shared" si="0"/>
        <v>39.82</v>
      </c>
      <c r="H16" s="4">
        <f t="shared" si="0"/>
        <v>451.66</v>
      </c>
      <c r="I16" s="5">
        <f t="shared" si="0"/>
        <v>126.64000000000001</v>
      </c>
      <c r="J16" s="4">
        <f t="shared" si="0"/>
        <v>623.09</v>
      </c>
      <c r="K16" s="5">
        <f t="shared" si="0"/>
        <v>217.82</v>
      </c>
      <c r="L16" s="4">
        <f t="shared" si="0"/>
        <v>1291.46</v>
      </c>
      <c r="M16" s="5">
        <f t="shared" si="0"/>
        <v>401.81</v>
      </c>
      <c r="N16" s="4">
        <f t="shared" si="0"/>
        <v>1596.8</v>
      </c>
      <c r="O16" s="5">
        <f t="shared" si="0"/>
        <v>622.93999999999994</v>
      </c>
      <c r="P16" s="4">
        <f t="shared" si="0"/>
        <v>966.91800000000012</v>
      </c>
      <c r="Q16" s="5">
        <f t="shared" si="0"/>
        <v>3423.0410000000002</v>
      </c>
      <c r="R16" s="4">
        <f t="shared" ref="R16:S16" si="1">SUM(R4:R15)</f>
        <v>4073.42</v>
      </c>
      <c r="S16" s="13">
        <f t="shared" si="1"/>
        <v>1926.6200000000001</v>
      </c>
      <c r="T16" s="4">
        <f>SUM(T4:T15)</f>
        <v>4910.1600000000008</v>
      </c>
      <c r="U16" s="13">
        <f>SUM(U4:U15)</f>
        <v>2054.0499999999997</v>
      </c>
      <c r="V16" s="4">
        <f>SUM(V4:V15)</f>
        <v>496.08</v>
      </c>
      <c r="W16" s="4">
        <f>SUM(W4:W15)</f>
        <v>197.68</v>
      </c>
    </row>
    <row r="17" spans="4:29" ht="15.75" thickBot="1" x14ac:dyDescent="0.3">
      <c r="D17" s="29">
        <f>SUM(D16:E16)</f>
        <v>328.01999999999992</v>
      </c>
      <c r="E17" s="30"/>
      <c r="F17" s="29">
        <f>SUM(F16:G16)</f>
        <v>377.61</v>
      </c>
      <c r="G17" s="30"/>
      <c r="H17" s="29">
        <f t="shared" ref="H17" si="2">SUM(H16:I16)</f>
        <v>578.30000000000007</v>
      </c>
      <c r="I17" s="30"/>
      <c r="J17" s="29">
        <f>SUM(J16:K16)</f>
        <v>840.91000000000008</v>
      </c>
      <c r="K17" s="30"/>
      <c r="L17" s="29">
        <f>SUM(L16:M16)</f>
        <v>1693.27</v>
      </c>
      <c r="M17" s="30"/>
      <c r="N17" s="29">
        <f>SUM(N16:O16)</f>
        <v>2219.7399999999998</v>
      </c>
      <c r="O17" s="30"/>
      <c r="P17" s="29">
        <f>SUM(P16:Q16)</f>
        <v>4389.9590000000007</v>
      </c>
      <c r="Q17" s="30"/>
      <c r="R17" s="29">
        <f>SUM(R16:S16)</f>
        <v>6000.04</v>
      </c>
      <c r="S17" s="30"/>
      <c r="T17" s="29">
        <f>SUM(T16:U16)</f>
        <v>6964.2100000000009</v>
      </c>
      <c r="U17" s="30"/>
      <c r="V17" s="29">
        <f>SUM(V16:W16)</f>
        <v>693.76</v>
      </c>
      <c r="W17" s="30"/>
      <c r="X17" s="9"/>
      <c r="Y17" s="9"/>
      <c r="Z17" s="9"/>
      <c r="AA17" s="9"/>
      <c r="AB17" s="9"/>
      <c r="AC17" s="9"/>
    </row>
  </sheetData>
  <mergeCells count="20">
    <mergeCell ref="D2:E2"/>
    <mergeCell ref="F2:G2"/>
    <mergeCell ref="H2:I2"/>
    <mergeCell ref="J2:K2"/>
    <mergeCell ref="L2:M2"/>
    <mergeCell ref="D17:E17"/>
    <mergeCell ref="F17:G17"/>
    <mergeCell ref="H17:I17"/>
    <mergeCell ref="J17:K17"/>
    <mergeCell ref="L17:M17"/>
    <mergeCell ref="N2:O2"/>
    <mergeCell ref="P2:Q2"/>
    <mergeCell ref="N17:O17"/>
    <mergeCell ref="P17:Q17"/>
    <mergeCell ref="V2:W2"/>
    <mergeCell ref="V17:W17"/>
    <mergeCell ref="R2:S2"/>
    <mergeCell ref="R17:S17"/>
    <mergeCell ref="T2:U2"/>
    <mergeCell ref="T17:U17"/>
  </mergeCells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B076B-9A86-454A-BBE3-37052B73EC5A}">
  <sheetPr>
    <pageSetUpPr fitToPage="1"/>
  </sheetPr>
  <dimension ref="B1:W15"/>
  <sheetViews>
    <sheetView topLeftCell="B1" workbookViewId="0">
      <selection activeCell="N18" sqref="N18"/>
    </sheetView>
  </sheetViews>
  <sheetFormatPr defaultRowHeight="15" x14ac:dyDescent="0.25"/>
  <cols>
    <col min="2" max="2" width="11.42578125" customWidth="1"/>
  </cols>
  <sheetData>
    <row r="1" spans="2:23" x14ac:dyDescent="0.25">
      <c r="C1" s="15" t="s">
        <v>14</v>
      </c>
      <c r="D1" s="15" t="s">
        <v>14</v>
      </c>
      <c r="E1" s="15" t="s">
        <v>14</v>
      </c>
      <c r="F1" s="15" t="s">
        <v>14</v>
      </c>
      <c r="G1" s="15" t="s">
        <v>14</v>
      </c>
      <c r="H1" s="15" t="s">
        <v>14</v>
      </c>
      <c r="I1" s="15" t="s">
        <v>14</v>
      </c>
      <c r="J1" s="15" t="s">
        <v>14</v>
      </c>
      <c r="K1" s="15" t="s">
        <v>14</v>
      </c>
      <c r="L1" s="15" t="s">
        <v>14</v>
      </c>
      <c r="N1" s="23"/>
      <c r="O1" s="23"/>
      <c r="P1" s="31" t="s">
        <v>25</v>
      </c>
      <c r="Q1" s="31"/>
      <c r="R1" s="31"/>
      <c r="S1" s="31"/>
      <c r="T1" s="31"/>
      <c r="U1" s="23"/>
      <c r="V1" s="23"/>
    </row>
    <row r="2" spans="2:23" x14ac:dyDescent="0.25">
      <c r="C2" s="15">
        <v>2014</v>
      </c>
      <c r="D2" s="15">
        <v>2015</v>
      </c>
      <c r="E2" s="15">
        <v>2016</v>
      </c>
      <c r="F2" s="15">
        <v>2017</v>
      </c>
      <c r="G2" s="15">
        <v>2018</v>
      </c>
      <c r="H2" s="15">
        <v>2019</v>
      </c>
      <c r="I2" s="15">
        <v>2020</v>
      </c>
      <c r="J2" s="15">
        <v>2021</v>
      </c>
      <c r="K2" s="15">
        <v>2022</v>
      </c>
      <c r="L2" s="15">
        <v>2023</v>
      </c>
      <c r="N2" s="21">
        <v>2014</v>
      </c>
      <c r="O2" s="21">
        <v>2015</v>
      </c>
      <c r="P2" s="21">
        <v>2016</v>
      </c>
      <c r="Q2" s="21">
        <v>2017</v>
      </c>
      <c r="R2" s="21">
        <v>2018</v>
      </c>
      <c r="S2" s="21">
        <v>2019</v>
      </c>
      <c r="T2" s="21">
        <v>2020</v>
      </c>
      <c r="U2" s="21">
        <v>2021</v>
      </c>
      <c r="V2" s="21">
        <v>2022</v>
      </c>
      <c r="W2" s="7">
        <v>2023</v>
      </c>
    </row>
    <row r="3" spans="2:23" x14ac:dyDescent="0.25">
      <c r="B3" s="1" t="s">
        <v>0</v>
      </c>
      <c r="C3" s="15">
        <v>211.24</v>
      </c>
      <c r="D3" s="15">
        <v>367.28</v>
      </c>
      <c r="E3" s="15">
        <v>262.14000000000004</v>
      </c>
      <c r="F3" s="15">
        <v>303.8</v>
      </c>
      <c r="G3" s="15">
        <v>369.98</v>
      </c>
      <c r="H3" s="15">
        <v>524.88</v>
      </c>
      <c r="I3" s="15">
        <v>664.56</v>
      </c>
      <c r="J3" s="15">
        <v>356.96000000000004</v>
      </c>
      <c r="K3" s="10">
        <f>'Zmiany ilości odpadów bio'!V5</f>
        <v>310.26000000000005</v>
      </c>
      <c r="L3" s="19">
        <v>431.9</v>
      </c>
      <c r="N3" s="7">
        <v>328.01999999999992</v>
      </c>
      <c r="O3" s="7">
        <v>377.61</v>
      </c>
      <c r="P3" s="7">
        <v>578.30000000000007</v>
      </c>
      <c r="Q3" s="7">
        <v>840.91000000000008</v>
      </c>
      <c r="R3" s="7">
        <v>1693.27</v>
      </c>
      <c r="S3" s="7">
        <v>2219.7399999999998</v>
      </c>
      <c r="T3" s="7">
        <v>4389.9590000000007</v>
      </c>
      <c r="U3" s="7">
        <v>6000.04</v>
      </c>
      <c r="V3" s="7">
        <v>6964.2100000000009</v>
      </c>
      <c r="W3" s="7">
        <f>'Ilości odpadów bio'!V17</f>
        <v>693.76</v>
      </c>
    </row>
    <row r="4" spans="2:23" x14ac:dyDescent="0.25">
      <c r="B4" s="1" t="s">
        <v>1</v>
      </c>
      <c r="C4" s="15">
        <v>255.54000000000005</v>
      </c>
      <c r="D4" s="15">
        <v>329.43999999999994</v>
      </c>
      <c r="E4" s="15">
        <v>254.28</v>
      </c>
      <c r="F4" s="15">
        <v>234.54</v>
      </c>
      <c r="G4" s="15">
        <v>295.67999999999995</v>
      </c>
      <c r="H4" s="15">
        <v>417.12999999999994</v>
      </c>
      <c r="I4" s="15">
        <v>444.08000000000004</v>
      </c>
      <c r="J4" s="15">
        <v>222.37999999999994</v>
      </c>
      <c r="K4" s="10">
        <f>'Zmiany ilości odpadów bio'!V6</f>
        <v>215.98</v>
      </c>
      <c r="L4" s="19">
        <v>444.02</v>
      </c>
      <c r="N4" s="7"/>
      <c r="O4" s="20">
        <f>(O3-N3)/N3</f>
        <v>0.15117980610938389</v>
      </c>
      <c r="P4" s="20">
        <f t="shared" ref="P4" si="0">(P3-O3)/O3</f>
        <v>0.53147427239744727</v>
      </c>
      <c r="Q4" s="20">
        <f t="shared" ref="Q4" si="1">(Q3-P3)/P3</f>
        <v>0.45410686494898839</v>
      </c>
      <c r="R4" s="20">
        <f t="shared" ref="R4" si="2">(R3-Q3)/Q3</f>
        <v>1.0136162014959982</v>
      </c>
      <c r="S4" s="20">
        <f t="shared" ref="S4" si="3">(S3-R3)/R3</f>
        <v>0.31091910917928023</v>
      </c>
      <c r="T4" s="20">
        <f t="shared" ref="T4" si="4">(T3-S3)/S3</f>
        <v>0.97769063043419557</v>
      </c>
      <c r="U4" s="20">
        <f t="shared" ref="U4" si="5">(U3-T3)/T3</f>
        <v>0.36676447319895217</v>
      </c>
      <c r="V4" s="20">
        <f t="shared" ref="V4:W4" si="6">(V3-U3)/U3</f>
        <v>0.16069392870714211</v>
      </c>
      <c r="W4" s="20">
        <f t="shared" si="6"/>
        <v>-0.90038209646176659</v>
      </c>
    </row>
    <row r="5" spans="2:23" x14ac:dyDescent="0.25">
      <c r="B5" s="1" t="s">
        <v>2</v>
      </c>
      <c r="C5" s="15">
        <v>273.27999999999997</v>
      </c>
      <c r="D5" s="15">
        <v>302.41999999999996</v>
      </c>
      <c r="E5" s="15">
        <v>377.28000000000003</v>
      </c>
      <c r="F5" s="15">
        <v>282.20000000000005</v>
      </c>
      <c r="G5" s="15">
        <v>318.59999999999997</v>
      </c>
      <c r="H5" s="15">
        <v>376.06000000000012</v>
      </c>
      <c r="I5" s="15">
        <v>439.75999999999993</v>
      </c>
      <c r="J5" s="15">
        <v>384.7</v>
      </c>
      <c r="K5" s="10">
        <f>'Zmiany ilości odpadów bio'!V7</f>
        <v>283.24</v>
      </c>
      <c r="L5" s="19">
        <v>0</v>
      </c>
      <c r="O5" s="22"/>
      <c r="P5" s="22"/>
      <c r="Q5" s="22"/>
      <c r="R5" s="22"/>
      <c r="S5" s="22"/>
      <c r="T5" s="22"/>
      <c r="U5" s="22"/>
      <c r="V5" s="22"/>
    </row>
    <row r="6" spans="2:23" x14ac:dyDescent="0.25">
      <c r="B6" s="1" t="s">
        <v>3</v>
      </c>
      <c r="C6" s="15">
        <v>312.65999999999997</v>
      </c>
      <c r="D6" s="15">
        <v>321.31</v>
      </c>
      <c r="E6" s="15">
        <v>439.19999999999987</v>
      </c>
      <c r="F6" s="15">
        <v>231.95999999999998</v>
      </c>
      <c r="G6" s="15">
        <v>275.99999999999994</v>
      </c>
      <c r="H6" s="15">
        <v>455.6400000000001</v>
      </c>
      <c r="I6" s="15">
        <v>266.02</v>
      </c>
      <c r="J6" s="15">
        <v>331.28</v>
      </c>
      <c r="K6" s="10">
        <f>'Zmiany ilości odpadów bio'!V8</f>
        <v>227.2</v>
      </c>
      <c r="L6" s="19">
        <v>0</v>
      </c>
      <c r="Q6" s="32" t="s">
        <v>14</v>
      </c>
      <c r="R6" s="32"/>
      <c r="S6" s="32"/>
    </row>
    <row r="7" spans="2:23" x14ac:dyDescent="0.25">
      <c r="B7" s="1" t="s">
        <v>4</v>
      </c>
      <c r="C7" s="15">
        <v>345.30999999999995</v>
      </c>
      <c r="D7" s="15">
        <v>359.94000000000005</v>
      </c>
      <c r="E7" s="15">
        <v>490.72000000000008</v>
      </c>
      <c r="F7" s="15">
        <v>540.30000000000007</v>
      </c>
      <c r="G7" s="15">
        <v>295.44</v>
      </c>
      <c r="H7" s="15">
        <v>488.44</v>
      </c>
      <c r="I7" s="15">
        <v>365.73</v>
      </c>
      <c r="J7" s="15">
        <v>347.36000000000007</v>
      </c>
      <c r="K7" s="10">
        <f>'Zmiany ilości odpadów bio'!V9</f>
        <v>245.46</v>
      </c>
      <c r="L7" s="19">
        <v>0</v>
      </c>
      <c r="N7" s="7">
        <v>2014</v>
      </c>
      <c r="O7" s="7">
        <v>2015</v>
      </c>
      <c r="P7" s="7">
        <v>2016</v>
      </c>
      <c r="Q7" s="7">
        <v>2017</v>
      </c>
      <c r="R7" s="7">
        <v>2018</v>
      </c>
      <c r="S7" s="7">
        <v>2019</v>
      </c>
      <c r="T7" s="7">
        <v>2020</v>
      </c>
      <c r="U7" s="7">
        <v>2021</v>
      </c>
      <c r="V7" s="7">
        <v>2022</v>
      </c>
      <c r="W7" s="7">
        <v>2023</v>
      </c>
    </row>
    <row r="8" spans="2:23" x14ac:dyDescent="0.25">
      <c r="B8" s="1" t="s">
        <v>5</v>
      </c>
      <c r="C8" s="15">
        <v>319.76999999999992</v>
      </c>
      <c r="D8" s="15">
        <v>421.64000000000004</v>
      </c>
      <c r="E8" s="15">
        <v>411.03000000000009</v>
      </c>
      <c r="F8" s="15">
        <v>456.84999999999997</v>
      </c>
      <c r="G8" s="15">
        <v>208.29999999999995</v>
      </c>
      <c r="H8" s="15">
        <v>348.54</v>
      </c>
      <c r="I8" s="15">
        <v>329.21999999999997</v>
      </c>
      <c r="J8" s="15">
        <v>333.31</v>
      </c>
      <c r="K8" s="10">
        <v>246.4</v>
      </c>
      <c r="L8" s="19">
        <v>0</v>
      </c>
      <c r="N8" s="7">
        <v>4052.49</v>
      </c>
      <c r="O8" s="7">
        <v>5165.8500000000004</v>
      </c>
      <c r="P8" s="7">
        <v>5661.02</v>
      </c>
      <c r="Q8" s="7">
        <v>5736.73</v>
      </c>
      <c r="R8" s="7">
        <v>4318.8</v>
      </c>
      <c r="S8" s="7">
        <v>5361.23</v>
      </c>
      <c r="T8" s="7">
        <v>4610.7699999999995</v>
      </c>
      <c r="U8" s="7">
        <v>3727.9200000000005</v>
      </c>
      <c r="V8" s="7">
        <v>3200.61</v>
      </c>
      <c r="W8" s="7">
        <f>'Ilości 19 12 12'!L15</f>
        <v>875.92</v>
      </c>
    </row>
    <row r="9" spans="2:23" x14ac:dyDescent="0.25">
      <c r="B9" s="1" t="s">
        <v>6</v>
      </c>
      <c r="C9" s="15">
        <v>408.2</v>
      </c>
      <c r="D9" s="15">
        <v>505.09</v>
      </c>
      <c r="E9" s="15">
        <v>506.78</v>
      </c>
      <c r="F9" s="15">
        <v>455.68999999999988</v>
      </c>
      <c r="G9" s="15">
        <v>371.86</v>
      </c>
      <c r="H9" s="15">
        <v>396.40000000000003</v>
      </c>
      <c r="I9" s="15">
        <v>435.57000000000005</v>
      </c>
      <c r="J9" s="15">
        <v>318.10000000000008</v>
      </c>
      <c r="K9" s="10">
        <v>301.11</v>
      </c>
      <c r="L9" s="19">
        <v>0</v>
      </c>
      <c r="N9" s="7"/>
      <c r="O9" s="20">
        <f>(O8-N8)/N8</f>
        <v>0.27473479268301726</v>
      </c>
      <c r="P9" s="20">
        <f t="shared" ref="P9:W9" si="7">(P8-O8)/O8</f>
        <v>9.5854506034824871E-2</v>
      </c>
      <c r="Q9" s="20">
        <f t="shared" si="7"/>
        <v>1.3373914948189394E-2</v>
      </c>
      <c r="R9" s="20">
        <f t="shared" si="7"/>
        <v>-0.24716694005121376</v>
      </c>
      <c r="S9" s="20">
        <f t="shared" si="7"/>
        <v>0.24137028804297475</v>
      </c>
      <c r="T9" s="20">
        <f t="shared" si="7"/>
        <v>-0.13997907196669424</v>
      </c>
      <c r="U9" s="20">
        <f t="shared" si="7"/>
        <v>-0.19147561036442917</v>
      </c>
      <c r="V9" s="20">
        <f t="shared" si="7"/>
        <v>-0.14144885083370898</v>
      </c>
      <c r="W9" s="20">
        <f t="shared" si="7"/>
        <v>-0.72632716888343163</v>
      </c>
    </row>
    <row r="10" spans="2:23" x14ac:dyDescent="0.25">
      <c r="B10" s="1" t="s">
        <v>7</v>
      </c>
      <c r="C10" s="15">
        <v>425.6</v>
      </c>
      <c r="D10" s="15">
        <v>554.14</v>
      </c>
      <c r="E10" s="15">
        <v>764.6</v>
      </c>
      <c r="F10" s="15">
        <v>828.65999999999985</v>
      </c>
      <c r="G10" s="15">
        <v>497.32</v>
      </c>
      <c r="H10" s="15">
        <v>339.60000000000008</v>
      </c>
      <c r="I10" s="15">
        <v>389.14999999999992</v>
      </c>
      <c r="J10" s="15">
        <v>198.32000000000002</v>
      </c>
      <c r="K10" s="10">
        <v>271.06</v>
      </c>
      <c r="L10" s="19">
        <v>0</v>
      </c>
    </row>
    <row r="11" spans="2:23" x14ac:dyDescent="0.25">
      <c r="B11" s="1" t="s">
        <v>8</v>
      </c>
      <c r="C11" s="15">
        <v>417.71999999999997</v>
      </c>
      <c r="D11" s="15">
        <v>518.45000000000005</v>
      </c>
      <c r="E11" s="15">
        <v>516.3599999999999</v>
      </c>
      <c r="F11" s="15">
        <v>613.04000000000019</v>
      </c>
      <c r="G11" s="15">
        <v>403.06000000000012</v>
      </c>
      <c r="H11" s="15">
        <v>556.59999999999991</v>
      </c>
      <c r="I11" s="15">
        <v>327.65999999999991</v>
      </c>
      <c r="J11" s="15">
        <v>369.09999999999997</v>
      </c>
      <c r="K11" s="10">
        <v>333.96</v>
      </c>
      <c r="L11" s="19">
        <v>0</v>
      </c>
    </row>
    <row r="12" spans="2:23" x14ac:dyDescent="0.25">
      <c r="B12" s="1" t="s">
        <v>9</v>
      </c>
      <c r="C12" s="15">
        <v>436.21</v>
      </c>
      <c r="D12" s="15">
        <v>508.05999999999995</v>
      </c>
      <c r="E12" s="15">
        <v>492.1</v>
      </c>
      <c r="F12" s="15">
        <v>561</v>
      </c>
      <c r="G12" s="15">
        <v>376.14000000000004</v>
      </c>
      <c r="H12" s="15">
        <v>545.69000000000005</v>
      </c>
      <c r="I12" s="15">
        <v>301.66000000000003</v>
      </c>
      <c r="J12" s="15">
        <v>332.44000000000005</v>
      </c>
      <c r="K12" s="10">
        <v>283.89999999999998</v>
      </c>
      <c r="L12" s="19">
        <v>0</v>
      </c>
      <c r="P12" s="31" t="s">
        <v>24</v>
      </c>
      <c r="Q12" s="31"/>
      <c r="R12" s="31"/>
      <c r="S12" s="31"/>
      <c r="T12" s="31"/>
    </row>
    <row r="13" spans="2:23" x14ac:dyDescent="0.25">
      <c r="B13" s="1" t="s">
        <v>10</v>
      </c>
      <c r="C13" s="15">
        <v>347.66000000000008</v>
      </c>
      <c r="D13" s="15">
        <v>567.1400000000001</v>
      </c>
      <c r="E13" s="15">
        <v>685.05</v>
      </c>
      <c r="F13" s="15">
        <v>603.46</v>
      </c>
      <c r="G13" s="15">
        <v>492.98</v>
      </c>
      <c r="H13" s="15">
        <v>519.19999999999993</v>
      </c>
      <c r="I13" s="15">
        <v>320.21999999999991</v>
      </c>
      <c r="J13" s="15">
        <v>281.15000000000003</v>
      </c>
      <c r="K13" s="10">
        <f>'Zmiany ilości odpadów bio'!V15</f>
        <v>251.02</v>
      </c>
      <c r="L13" s="19">
        <v>0</v>
      </c>
      <c r="N13" s="7">
        <v>2014</v>
      </c>
      <c r="O13" s="7">
        <v>2015</v>
      </c>
      <c r="P13" s="7">
        <v>2016</v>
      </c>
      <c r="Q13" s="7">
        <v>2017</v>
      </c>
      <c r="R13" s="7">
        <v>2018</v>
      </c>
      <c r="S13" s="7">
        <v>2019</v>
      </c>
      <c r="T13" s="7">
        <v>2020</v>
      </c>
      <c r="U13" s="7">
        <v>2021</v>
      </c>
      <c r="V13" s="7">
        <v>2022</v>
      </c>
      <c r="W13" s="7">
        <v>2023</v>
      </c>
    </row>
    <row r="14" spans="2:23" x14ac:dyDescent="0.25">
      <c r="B14" s="1" t="s">
        <v>11</v>
      </c>
      <c r="C14" s="15">
        <v>299.29999999999995</v>
      </c>
      <c r="D14" s="15">
        <v>410.94000000000005</v>
      </c>
      <c r="E14" s="15">
        <v>461.47999999999996</v>
      </c>
      <c r="F14" s="15">
        <v>625.23</v>
      </c>
      <c r="G14" s="15">
        <v>413.44</v>
      </c>
      <c r="H14" s="15">
        <v>393.05</v>
      </c>
      <c r="I14" s="15">
        <v>327.13999999999993</v>
      </c>
      <c r="J14" s="15">
        <v>252.82000000000005</v>
      </c>
      <c r="K14" s="10">
        <f>'Zmiany ilości odpadów bio'!V16</f>
        <v>231.02</v>
      </c>
      <c r="L14" s="19">
        <v>0</v>
      </c>
      <c r="N14" s="7">
        <f>N3+N8</f>
        <v>4380.5099999999993</v>
      </c>
      <c r="O14" s="7">
        <f t="shared" ref="O14:V14" si="8">O3+O8</f>
        <v>5543.46</v>
      </c>
      <c r="P14" s="7">
        <f t="shared" si="8"/>
        <v>6239.3200000000006</v>
      </c>
      <c r="Q14" s="7">
        <f t="shared" si="8"/>
        <v>6577.6399999999994</v>
      </c>
      <c r="R14" s="7">
        <f t="shared" si="8"/>
        <v>6012.07</v>
      </c>
      <c r="S14" s="7">
        <f t="shared" si="8"/>
        <v>7580.9699999999993</v>
      </c>
      <c r="T14" s="7">
        <f t="shared" si="8"/>
        <v>9000.7289999999994</v>
      </c>
      <c r="U14" s="7">
        <f t="shared" si="8"/>
        <v>9727.9600000000009</v>
      </c>
      <c r="V14" s="7">
        <f t="shared" si="8"/>
        <v>10164.820000000002</v>
      </c>
      <c r="W14" s="26">
        <f>W3+W8</f>
        <v>1569.6799999999998</v>
      </c>
    </row>
    <row r="15" spans="2:23" x14ac:dyDescent="0.25">
      <c r="B15" s="25" t="s">
        <v>17</v>
      </c>
      <c r="C15">
        <f>SUM(C3:C14)</f>
        <v>4052.49</v>
      </c>
      <c r="D15">
        <f t="shared" ref="D15:K15" si="9">SUM(D3:D14)</f>
        <v>5165.8500000000004</v>
      </c>
      <c r="E15">
        <f t="shared" si="9"/>
        <v>5661.02</v>
      </c>
      <c r="F15">
        <f t="shared" si="9"/>
        <v>5736.73</v>
      </c>
      <c r="G15">
        <f t="shared" si="9"/>
        <v>4318.8</v>
      </c>
      <c r="H15">
        <f t="shared" si="9"/>
        <v>5361.23</v>
      </c>
      <c r="I15">
        <f t="shared" si="9"/>
        <v>4610.7699999999995</v>
      </c>
      <c r="J15">
        <f t="shared" si="9"/>
        <v>3727.9200000000005</v>
      </c>
      <c r="K15">
        <f t="shared" si="9"/>
        <v>3200.61</v>
      </c>
      <c r="L15">
        <f>SUM(L3:L14)</f>
        <v>875.92</v>
      </c>
      <c r="N15" s="7"/>
      <c r="O15" s="24">
        <f>(O14-N14)/N14</f>
        <v>0.2654827862509162</v>
      </c>
      <c r="P15" s="24">
        <f t="shared" ref="P15:W15" si="10">(P14-O14)/O14</f>
        <v>0.12552809977883858</v>
      </c>
      <c r="Q15" s="24">
        <f t="shared" si="10"/>
        <v>5.4223857728085557E-2</v>
      </c>
      <c r="R15" s="24">
        <f t="shared" si="10"/>
        <v>-8.5983726686167036E-2</v>
      </c>
      <c r="S15" s="24">
        <f t="shared" si="10"/>
        <v>0.26095837207484274</v>
      </c>
      <c r="T15" s="24">
        <f t="shared" si="10"/>
        <v>0.18727933232818494</v>
      </c>
      <c r="U15" s="24">
        <f t="shared" si="10"/>
        <v>8.0796899895553081E-2</v>
      </c>
      <c r="V15" s="24">
        <f t="shared" si="10"/>
        <v>4.4907668205872615E-2</v>
      </c>
      <c r="W15" s="24">
        <f t="shared" si="10"/>
        <v>-0.84557719664489872</v>
      </c>
    </row>
  </sheetData>
  <mergeCells count="3">
    <mergeCell ref="P12:T12"/>
    <mergeCell ref="P1:T1"/>
    <mergeCell ref="Q6:S6"/>
  </mergeCells>
  <phoneticPr fontId="3" type="noConversion"/>
  <pageMargins left="0.7" right="0.7" top="0.75" bottom="0.75" header="0.3" footer="0.3"/>
  <pageSetup paperSize="9" scale="6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E65D5-65DB-43FA-8573-B3815F81306A}">
  <sheetPr>
    <pageSetUpPr fitToPage="1"/>
  </sheetPr>
  <dimension ref="B2:AK17"/>
  <sheetViews>
    <sheetView workbookViewId="0">
      <selection activeCell="N7" sqref="N7"/>
    </sheetView>
  </sheetViews>
  <sheetFormatPr defaultRowHeight="15" x14ac:dyDescent="0.25"/>
  <cols>
    <col min="6" max="6" width="16.28515625" customWidth="1"/>
    <col min="10" max="14" width="16.28515625" customWidth="1"/>
    <col min="20" max="20" width="16" customWidth="1"/>
    <col min="24" max="24" width="16.140625" customWidth="1"/>
    <col min="25" max="25" width="8" customWidth="1"/>
    <col min="26" max="26" width="7.7109375" customWidth="1"/>
    <col min="27" max="27" width="8.85546875" customWidth="1"/>
    <col min="28" max="28" width="16.140625" customWidth="1"/>
  </cols>
  <sheetData>
    <row r="2" spans="2:37" x14ac:dyDescent="0.25">
      <c r="C2" s="32" t="s">
        <v>20</v>
      </c>
      <c r="D2" s="32"/>
      <c r="E2" s="32"/>
      <c r="F2" s="32"/>
      <c r="G2" s="32"/>
      <c r="H2" s="32"/>
      <c r="I2" s="32"/>
      <c r="J2" s="32"/>
      <c r="K2" s="6"/>
      <c r="L2" s="6"/>
      <c r="M2" s="6"/>
      <c r="N2" s="6"/>
      <c r="O2" s="6"/>
      <c r="Q2" s="32" t="s">
        <v>15</v>
      </c>
      <c r="R2" s="32"/>
      <c r="S2" s="32"/>
      <c r="T2" s="32"/>
      <c r="U2" s="32"/>
      <c r="V2" s="32"/>
      <c r="W2" s="32"/>
      <c r="X2" s="32"/>
      <c r="Y2" s="6"/>
      <c r="Z2" s="6"/>
      <c r="AA2" s="6"/>
      <c r="AB2" s="6"/>
      <c r="AE2" s="32" t="s">
        <v>23</v>
      </c>
      <c r="AF2" s="32"/>
      <c r="AG2" s="32"/>
      <c r="AH2" s="6"/>
    </row>
    <row r="4" spans="2:37" ht="30" x14ac:dyDescent="0.25">
      <c r="B4" s="14"/>
      <c r="C4" s="14">
        <v>2020</v>
      </c>
      <c r="D4" s="14">
        <v>2021</v>
      </c>
      <c r="E4" s="14" t="s">
        <v>16</v>
      </c>
      <c r="F4" s="14" t="s">
        <v>18</v>
      </c>
      <c r="G4" s="14">
        <v>2021</v>
      </c>
      <c r="H4" s="14">
        <v>2022</v>
      </c>
      <c r="I4" s="14" t="s">
        <v>16</v>
      </c>
      <c r="J4" s="14" t="s">
        <v>19</v>
      </c>
      <c r="K4" s="14">
        <v>2022</v>
      </c>
      <c r="L4" s="14">
        <v>2023</v>
      </c>
      <c r="M4" s="14" t="s">
        <v>16</v>
      </c>
      <c r="N4" s="14" t="s">
        <v>28</v>
      </c>
      <c r="P4" s="14"/>
      <c r="Q4" s="14">
        <v>2020</v>
      </c>
      <c r="R4" s="14">
        <v>2021</v>
      </c>
      <c r="S4" s="14" t="s">
        <v>16</v>
      </c>
      <c r="T4" s="14" t="s">
        <v>18</v>
      </c>
      <c r="U4" s="14">
        <v>2021</v>
      </c>
      <c r="V4" s="14">
        <v>2022</v>
      </c>
      <c r="W4" s="14" t="s">
        <v>16</v>
      </c>
      <c r="X4" s="14" t="s">
        <v>19</v>
      </c>
      <c r="Y4" s="14">
        <v>2022</v>
      </c>
      <c r="Z4" s="14">
        <v>2023</v>
      </c>
      <c r="AA4" s="14" t="s">
        <v>16</v>
      </c>
      <c r="AB4" s="14" t="s">
        <v>28</v>
      </c>
      <c r="AD4" s="7"/>
      <c r="AE4" s="7">
        <v>2020</v>
      </c>
      <c r="AF4" s="7">
        <v>2021</v>
      </c>
      <c r="AG4" s="7">
        <v>2022</v>
      </c>
      <c r="AH4" s="7">
        <v>2023</v>
      </c>
    </row>
    <row r="5" spans="2:37" x14ac:dyDescent="0.25">
      <c r="B5" s="7" t="s">
        <v>0</v>
      </c>
      <c r="C5" s="7">
        <v>114.47999999999999</v>
      </c>
      <c r="D5" s="7">
        <v>224.51999999999995</v>
      </c>
      <c r="E5" s="7">
        <v>110.03999999999996</v>
      </c>
      <c r="F5" s="8">
        <v>0.96121593291404595</v>
      </c>
      <c r="G5" s="7">
        <v>224.51999999999995</v>
      </c>
      <c r="H5" s="7">
        <v>314.87</v>
      </c>
      <c r="I5" s="7">
        <f>H5-G5</f>
        <v>90.350000000000051</v>
      </c>
      <c r="J5" s="8">
        <f>I5/G5</f>
        <v>0.40241403883841115</v>
      </c>
      <c r="K5" s="7">
        <f>H5</f>
        <v>314.87</v>
      </c>
      <c r="L5" s="7">
        <f>SUM('Ilości odpadów bio'!V4:W4)</f>
        <v>393.2</v>
      </c>
      <c r="M5" s="7">
        <f>L5-K5</f>
        <v>78.329999999999984</v>
      </c>
      <c r="N5" s="8">
        <f>M5/K5</f>
        <v>0.2487693333756788</v>
      </c>
      <c r="O5" s="9"/>
      <c r="P5" s="7" t="s">
        <v>0</v>
      </c>
      <c r="Q5" s="7">
        <v>664.56</v>
      </c>
      <c r="R5" s="7">
        <v>356.96000000000004</v>
      </c>
      <c r="S5" s="7">
        <f>R5-Q5</f>
        <v>-307.59999999999991</v>
      </c>
      <c r="T5" s="8">
        <f>S5/Q5</f>
        <v>-0.46286264596123738</v>
      </c>
      <c r="U5" s="7">
        <v>356.96000000000004</v>
      </c>
      <c r="V5" s="16">
        <v>310.26000000000005</v>
      </c>
      <c r="W5" s="11">
        <f>V5-U5</f>
        <v>-46.699999999999989</v>
      </c>
      <c r="X5" s="8">
        <f>W5/U5</f>
        <v>-0.13082698341550869</v>
      </c>
      <c r="Y5" s="11">
        <f>V5</f>
        <v>310.26000000000005</v>
      </c>
      <c r="Z5" s="16">
        <f>'Ilości 19 12 12'!L3</f>
        <v>431.9</v>
      </c>
      <c r="AA5" s="11">
        <f>Z5-Y5</f>
        <v>121.63999999999993</v>
      </c>
      <c r="AB5" s="8">
        <f>AA5/Y5</f>
        <v>0.39205827370592378</v>
      </c>
      <c r="AD5" s="7" t="s">
        <v>0</v>
      </c>
      <c r="AE5" s="7">
        <f t="shared" ref="AE5:AE17" si="0">C5+Q5</f>
        <v>779.04</v>
      </c>
      <c r="AF5" s="7">
        <f t="shared" ref="AF5:AF17" si="1">D5+R5</f>
        <v>581.48</v>
      </c>
      <c r="AG5" s="11">
        <f t="shared" ref="AG5:AG17" si="2">H5+V5</f>
        <v>625.13000000000011</v>
      </c>
      <c r="AH5" s="11">
        <f>L5+Z5</f>
        <v>825.09999999999991</v>
      </c>
      <c r="AI5" s="9">
        <f>(AF5-AE5)/AE5</f>
        <v>-0.25359416718011907</v>
      </c>
      <c r="AJ5" s="9">
        <f>(AG5-AF5)/AF5</f>
        <v>7.5067070234573999E-2</v>
      </c>
      <c r="AK5" s="9">
        <f>(AH5-AG5)/AG5</f>
        <v>0.31988546382352434</v>
      </c>
    </row>
    <row r="6" spans="2:37" x14ac:dyDescent="0.25">
      <c r="B6" s="7" t="s">
        <v>1</v>
      </c>
      <c r="C6" s="7">
        <v>97.600000000000009</v>
      </c>
      <c r="D6" s="7">
        <v>189.64000000000001</v>
      </c>
      <c r="E6" s="7">
        <v>92.04</v>
      </c>
      <c r="F6" s="8">
        <v>0.94303278688524583</v>
      </c>
      <c r="G6" s="7">
        <v>189.64000000000001</v>
      </c>
      <c r="H6" s="7">
        <v>274.22000000000003</v>
      </c>
      <c r="I6" s="7">
        <f t="shared" ref="I6:I16" si="3">H6-G6</f>
        <v>84.580000000000013</v>
      </c>
      <c r="J6" s="8">
        <f t="shared" ref="J6:J17" si="4">I6/G6</f>
        <v>0.44600295296350984</v>
      </c>
      <c r="K6" s="7">
        <f>H6</f>
        <v>274.22000000000003</v>
      </c>
      <c r="L6" s="7">
        <f>SUM('Ilości odpadów bio'!V5:W5)</f>
        <v>300.56</v>
      </c>
      <c r="M6" s="7">
        <f t="shared" ref="M6:M16" si="5">L6-K6</f>
        <v>26.339999999999975</v>
      </c>
      <c r="N6" s="8">
        <f>M6/K6</f>
        <v>9.605426300051044E-2</v>
      </c>
      <c r="P6" s="7" t="s">
        <v>1</v>
      </c>
      <c r="Q6" s="7">
        <v>444.08000000000004</v>
      </c>
      <c r="R6" s="7">
        <v>222.37999999999994</v>
      </c>
      <c r="S6" s="7">
        <f t="shared" ref="S6:S17" si="6">R6-Q6</f>
        <v>-221.7000000000001</v>
      </c>
      <c r="T6" s="8">
        <f t="shared" ref="T6:T17" si="7">S6/Q6</f>
        <v>-0.49923437218519207</v>
      </c>
      <c r="U6" s="7">
        <v>222.37999999999994</v>
      </c>
      <c r="V6" s="17">
        <v>215.98</v>
      </c>
      <c r="W6" s="11">
        <f t="shared" ref="W6:W16" si="8">V6-U6</f>
        <v>-6.3999999999999488</v>
      </c>
      <c r="X6" s="8">
        <f t="shared" ref="X6:X17" si="9">W6/U6</f>
        <v>-2.8779566507779256E-2</v>
      </c>
      <c r="Y6" s="11">
        <f t="shared" ref="Y6:Y16" si="10">V6</f>
        <v>215.98</v>
      </c>
      <c r="Z6" s="16">
        <f>'Ilości 19 12 12'!L4</f>
        <v>444.02</v>
      </c>
      <c r="AA6" s="11">
        <f t="shared" ref="AA6:AA16" si="11">Z6-Y6</f>
        <v>228.04</v>
      </c>
      <c r="AB6" s="8">
        <f>AA6/Y6</f>
        <v>1.055838503565145</v>
      </c>
      <c r="AD6" s="7" t="s">
        <v>1</v>
      </c>
      <c r="AE6" s="7">
        <f t="shared" si="0"/>
        <v>541.68000000000006</v>
      </c>
      <c r="AF6" s="7">
        <f t="shared" si="1"/>
        <v>412.02</v>
      </c>
      <c r="AG6" s="11">
        <f t="shared" si="2"/>
        <v>490.20000000000005</v>
      </c>
      <c r="AH6" s="11">
        <f t="shared" ref="AH6:AH17" si="12">L6+Z6</f>
        <v>744.57999999999993</v>
      </c>
      <c r="AI6" s="9">
        <f t="shared" ref="AI6:AI16" si="13">(AF6-AE6)/AE6</f>
        <v>-0.23936641559592392</v>
      </c>
      <c r="AJ6" s="9">
        <f t="shared" ref="AJ6:AJ17" si="14">(AG6-AF6)/AF6</f>
        <v>0.18974807048201561</v>
      </c>
      <c r="AK6" s="9">
        <f t="shared" ref="AK6:AK17" si="15">(AH6-AG6)/AG6</f>
        <v>0.51893104855161132</v>
      </c>
    </row>
    <row r="7" spans="2:37" x14ac:dyDescent="0.25">
      <c r="B7" s="7" t="s">
        <v>2</v>
      </c>
      <c r="C7" s="7">
        <v>133.1</v>
      </c>
      <c r="D7" s="7">
        <v>341.8599999999999</v>
      </c>
      <c r="E7" s="7">
        <v>208.75999999999991</v>
      </c>
      <c r="F7" s="8">
        <v>1.5684447783621331</v>
      </c>
      <c r="G7" s="7">
        <v>341.8599999999999</v>
      </c>
      <c r="H7" s="7">
        <f>SUM('Ilości odpadów bio'!T6,'Ilości odpadów bio'!U6)</f>
        <v>505.68</v>
      </c>
      <c r="I7" s="7">
        <f t="shared" si="3"/>
        <v>163.82000000000011</v>
      </c>
      <c r="J7" s="8">
        <f t="shared" si="4"/>
        <v>0.47920201251974537</v>
      </c>
      <c r="K7" s="7">
        <v>0</v>
      </c>
      <c r="L7" s="7">
        <f>SUM('Ilości odpadów bio'!V6:W6)</f>
        <v>0</v>
      </c>
      <c r="M7" s="7">
        <f t="shared" si="5"/>
        <v>0</v>
      </c>
      <c r="N7" s="8"/>
      <c r="P7" s="7" t="s">
        <v>2</v>
      </c>
      <c r="Q7" s="7">
        <v>439.75999999999993</v>
      </c>
      <c r="R7" s="7">
        <v>384.7</v>
      </c>
      <c r="S7" s="7">
        <f t="shared" si="6"/>
        <v>-55.059999999999945</v>
      </c>
      <c r="T7" s="8">
        <f t="shared" si="7"/>
        <v>-0.12520465708568299</v>
      </c>
      <c r="U7" s="7">
        <v>384.7</v>
      </c>
      <c r="V7" s="17">
        <v>283.24</v>
      </c>
      <c r="W7" s="11">
        <f t="shared" si="8"/>
        <v>-101.45999999999998</v>
      </c>
      <c r="X7" s="8">
        <f t="shared" si="9"/>
        <v>-0.26373797764491808</v>
      </c>
      <c r="Y7" s="11">
        <f t="shared" si="10"/>
        <v>283.24</v>
      </c>
      <c r="Z7" s="16">
        <f>'Ilości 19 12 12'!L5</f>
        <v>0</v>
      </c>
      <c r="AA7" s="11">
        <f t="shared" si="11"/>
        <v>-283.24</v>
      </c>
      <c r="AB7" s="8"/>
      <c r="AD7" s="7" t="s">
        <v>2</v>
      </c>
      <c r="AE7" s="7">
        <f t="shared" si="0"/>
        <v>572.8599999999999</v>
      </c>
      <c r="AF7" s="7">
        <f t="shared" si="1"/>
        <v>726.56</v>
      </c>
      <c r="AG7" s="11">
        <f t="shared" si="2"/>
        <v>788.92000000000007</v>
      </c>
      <c r="AH7" s="11">
        <f t="shared" si="12"/>
        <v>0</v>
      </c>
      <c r="AI7" s="9">
        <f t="shared" si="13"/>
        <v>0.2683029012324129</v>
      </c>
      <c r="AJ7" s="9">
        <f t="shared" si="14"/>
        <v>8.5829112530279861E-2</v>
      </c>
      <c r="AK7" s="9">
        <f t="shared" si="15"/>
        <v>-1</v>
      </c>
    </row>
    <row r="8" spans="2:37" x14ac:dyDescent="0.25">
      <c r="B8" s="7" t="s">
        <v>3</v>
      </c>
      <c r="C8" s="7">
        <v>185.41999999999996</v>
      </c>
      <c r="D8" s="7">
        <v>454.02</v>
      </c>
      <c r="E8" s="7">
        <v>268.60000000000002</v>
      </c>
      <c r="F8" s="8">
        <v>1.4486031711789455</v>
      </c>
      <c r="G8" s="7">
        <v>454.02</v>
      </c>
      <c r="H8" s="7">
        <f>SUM('Ilości odpadów bio'!T7,'Ilości odpadów bio'!U7)</f>
        <v>486.15999999999997</v>
      </c>
      <c r="I8" s="7">
        <f t="shared" si="3"/>
        <v>32.139999999999986</v>
      </c>
      <c r="J8" s="8">
        <f t="shared" si="4"/>
        <v>7.0789833047002301E-2</v>
      </c>
      <c r="K8" s="7">
        <v>0</v>
      </c>
      <c r="L8" s="7">
        <f>SUM('Ilości odpadów bio'!V7:W7)</f>
        <v>0</v>
      </c>
      <c r="M8" s="7">
        <f t="shared" si="5"/>
        <v>0</v>
      </c>
      <c r="N8" s="8"/>
      <c r="P8" s="7" t="s">
        <v>3</v>
      </c>
      <c r="Q8" s="7">
        <v>266.02</v>
      </c>
      <c r="R8" s="7">
        <v>331.28</v>
      </c>
      <c r="S8" s="7">
        <f t="shared" si="6"/>
        <v>65.259999999999991</v>
      </c>
      <c r="T8" s="8">
        <f t="shared" si="7"/>
        <v>0.24531990075934137</v>
      </c>
      <c r="U8" s="7">
        <v>331.28</v>
      </c>
      <c r="V8" s="17">
        <v>227.2</v>
      </c>
      <c r="W8" s="11">
        <f t="shared" si="8"/>
        <v>-104.07999999999998</v>
      </c>
      <c r="X8" s="8">
        <f t="shared" si="9"/>
        <v>-0.31417531997102149</v>
      </c>
      <c r="Y8" s="11">
        <f t="shared" si="10"/>
        <v>227.2</v>
      </c>
      <c r="Z8" s="16">
        <f>'Ilości 19 12 12'!L6</f>
        <v>0</v>
      </c>
      <c r="AA8" s="11">
        <f t="shared" si="11"/>
        <v>-227.2</v>
      </c>
      <c r="AB8" s="8"/>
      <c r="AD8" s="7" t="s">
        <v>3</v>
      </c>
      <c r="AE8" s="7">
        <f t="shared" si="0"/>
        <v>451.43999999999994</v>
      </c>
      <c r="AF8" s="7">
        <f t="shared" si="1"/>
        <v>785.3</v>
      </c>
      <c r="AG8" s="11">
        <f t="shared" si="2"/>
        <v>713.3599999999999</v>
      </c>
      <c r="AH8" s="11">
        <f t="shared" si="12"/>
        <v>0</v>
      </c>
      <c r="AI8" s="9">
        <f t="shared" si="13"/>
        <v>0.73954456849193706</v>
      </c>
      <c r="AJ8" s="9">
        <f t="shared" si="14"/>
        <v>-9.1608302559531465E-2</v>
      </c>
      <c r="AK8" s="9">
        <f t="shared" si="15"/>
        <v>-1</v>
      </c>
    </row>
    <row r="9" spans="2:37" x14ac:dyDescent="0.25">
      <c r="B9" s="7" t="s">
        <v>4</v>
      </c>
      <c r="C9" s="7">
        <v>284.99799999999999</v>
      </c>
      <c r="D9" s="7">
        <v>498.62000000000006</v>
      </c>
      <c r="E9" s="7">
        <v>213.62200000000007</v>
      </c>
      <c r="F9" s="8">
        <v>0.74955613723605108</v>
      </c>
      <c r="G9" s="7">
        <v>498.62000000000006</v>
      </c>
      <c r="H9" s="7">
        <f>SUM('Ilości odpadów bio'!T8,'Ilości odpadów bio'!U8)</f>
        <v>631.06999999999994</v>
      </c>
      <c r="I9" s="7">
        <f t="shared" si="3"/>
        <v>132.44999999999987</v>
      </c>
      <c r="J9" s="8">
        <f t="shared" si="4"/>
        <v>0.26563314748706401</v>
      </c>
      <c r="K9" s="7">
        <v>0</v>
      </c>
      <c r="L9" s="7">
        <f>SUM('Ilości odpadów bio'!V8:W8)</f>
        <v>0</v>
      </c>
      <c r="M9" s="7">
        <f t="shared" si="5"/>
        <v>0</v>
      </c>
      <c r="N9" s="8"/>
      <c r="P9" s="7" t="s">
        <v>4</v>
      </c>
      <c r="Q9" s="7">
        <v>365.73</v>
      </c>
      <c r="R9" s="7">
        <v>347.36000000000007</v>
      </c>
      <c r="S9" s="7">
        <f t="shared" si="6"/>
        <v>-18.369999999999948</v>
      </c>
      <c r="T9" s="8">
        <f t="shared" si="7"/>
        <v>-5.0228310502282957E-2</v>
      </c>
      <c r="U9" s="7">
        <v>347.36000000000007</v>
      </c>
      <c r="V9" s="17">
        <v>245.46</v>
      </c>
      <c r="W9" s="11">
        <f t="shared" si="8"/>
        <v>-101.90000000000006</v>
      </c>
      <c r="X9" s="8">
        <f t="shared" si="9"/>
        <v>-0.2933555964993092</v>
      </c>
      <c r="Y9" s="11">
        <f t="shared" si="10"/>
        <v>245.46</v>
      </c>
      <c r="Z9" s="16">
        <f>'Ilości 19 12 12'!L7</f>
        <v>0</v>
      </c>
      <c r="AA9" s="11">
        <f t="shared" si="11"/>
        <v>-245.46</v>
      </c>
      <c r="AB9" s="8"/>
      <c r="AD9" s="7" t="s">
        <v>4</v>
      </c>
      <c r="AE9" s="7">
        <f t="shared" si="0"/>
        <v>650.72800000000007</v>
      </c>
      <c r="AF9" s="7">
        <f t="shared" si="1"/>
        <v>845.98000000000013</v>
      </c>
      <c r="AG9" s="11">
        <f t="shared" si="2"/>
        <v>876.53</v>
      </c>
      <c r="AH9" s="11">
        <f t="shared" si="12"/>
        <v>0</v>
      </c>
      <c r="AI9" s="9">
        <f t="shared" si="13"/>
        <v>0.30005163447707806</v>
      </c>
      <c r="AJ9" s="9">
        <f t="shared" si="14"/>
        <v>3.6111964821863206E-2</v>
      </c>
      <c r="AK9" s="9">
        <f t="shared" si="15"/>
        <v>-1</v>
      </c>
    </row>
    <row r="10" spans="2:37" x14ac:dyDescent="0.25">
      <c r="B10" s="7" t="s">
        <v>5</v>
      </c>
      <c r="C10" s="7">
        <v>403.36</v>
      </c>
      <c r="D10" s="7">
        <v>543.58000000000004</v>
      </c>
      <c r="E10" s="7">
        <v>140.22000000000003</v>
      </c>
      <c r="F10" s="8">
        <v>0.34762990876636263</v>
      </c>
      <c r="G10" s="7">
        <v>543.58000000000004</v>
      </c>
      <c r="H10" s="7">
        <f>SUM('Ilości odpadów bio'!T9,'Ilości odpadów bio'!U9)</f>
        <v>675.66000000000008</v>
      </c>
      <c r="I10" s="7">
        <f t="shared" si="3"/>
        <v>132.08000000000004</v>
      </c>
      <c r="J10" s="8">
        <f t="shared" si="4"/>
        <v>0.24298171382317235</v>
      </c>
      <c r="K10" s="7">
        <v>0</v>
      </c>
      <c r="L10" s="7">
        <f>SUM('Ilości odpadów bio'!V9:W9)</f>
        <v>0</v>
      </c>
      <c r="M10" s="7">
        <f t="shared" si="5"/>
        <v>0</v>
      </c>
      <c r="N10" s="8"/>
      <c r="P10" s="7" t="s">
        <v>5</v>
      </c>
      <c r="Q10" s="7">
        <v>329.21999999999997</v>
      </c>
      <c r="R10" s="7">
        <v>333.31</v>
      </c>
      <c r="S10" s="7">
        <f t="shared" si="6"/>
        <v>4.0900000000000318</v>
      </c>
      <c r="T10" s="8">
        <f t="shared" si="7"/>
        <v>1.2423303566004594E-2</v>
      </c>
      <c r="U10" s="7">
        <v>333.31</v>
      </c>
      <c r="V10" s="17">
        <v>246.4</v>
      </c>
      <c r="W10" s="11">
        <f t="shared" si="8"/>
        <v>-86.91</v>
      </c>
      <c r="X10" s="8">
        <f t="shared" si="9"/>
        <v>-0.26074825237766641</v>
      </c>
      <c r="Y10" s="11">
        <f t="shared" si="10"/>
        <v>246.4</v>
      </c>
      <c r="Z10" s="16">
        <f>'Ilości 19 12 12'!L8</f>
        <v>0</v>
      </c>
      <c r="AA10" s="11">
        <f t="shared" si="11"/>
        <v>-246.4</v>
      </c>
      <c r="AB10" s="8"/>
      <c r="AD10" s="7" t="s">
        <v>5</v>
      </c>
      <c r="AE10" s="7">
        <f t="shared" si="0"/>
        <v>732.57999999999993</v>
      </c>
      <c r="AF10" s="7">
        <f t="shared" si="1"/>
        <v>876.8900000000001</v>
      </c>
      <c r="AG10" s="11">
        <f t="shared" si="2"/>
        <v>922.06000000000006</v>
      </c>
      <c r="AH10" s="11">
        <f t="shared" si="12"/>
        <v>0</v>
      </c>
      <c r="AI10" s="9">
        <f t="shared" si="13"/>
        <v>0.19698872478091156</v>
      </c>
      <c r="AJ10" s="9">
        <f t="shared" si="14"/>
        <v>5.1511592103912637E-2</v>
      </c>
      <c r="AK10" s="9">
        <f t="shared" si="15"/>
        <v>-1</v>
      </c>
    </row>
    <row r="11" spans="2:37" x14ac:dyDescent="0.25">
      <c r="B11" s="7" t="s">
        <v>6</v>
      </c>
      <c r="C11" s="7">
        <v>495.18</v>
      </c>
      <c r="D11" s="7">
        <v>659.70999999999992</v>
      </c>
      <c r="E11" s="7">
        <v>164.52999999999992</v>
      </c>
      <c r="F11" s="8">
        <v>0.33226301546912218</v>
      </c>
      <c r="G11" s="7">
        <v>659.70999999999992</v>
      </c>
      <c r="H11" s="7">
        <f>SUM('Ilości odpadów bio'!T10,'Ilości odpadów bio'!U10)</f>
        <v>672.06999999999994</v>
      </c>
      <c r="I11" s="7">
        <f t="shared" si="3"/>
        <v>12.360000000000014</v>
      </c>
      <c r="J11" s="8">
        <f t="shared" si="4"/>
        <v>1.873550499461887E-2</v>
      </c>
      <c r="K11" s="7">
        <v>0</v>
      </c>
      <c r="L11" s="7">
        <f>SUM('Ilości odpadów bio'!V10:W10)</f>
        <v>0</v>
      </c>
      <c r="M11" s="7">
        <f t="shared" si="5"/>
        <v>0</v>
      </c>
      <c r="N11" s="8"/>
      <c r="P11" s="7" t="s">
        <v>6</v>
      </c>
      <c r="Q11" s="7">
        <v>435.57000000000005</v>
      </c>
      <c r="R11" s="7">
        <v>318.10000000000008</v>
      </c>
      <c r="S11" s="7">
        <f t="shared" si="6"/>
        <v>-117.46999999999997</v>
      </c>
      <c r="T11" s="8">
        <f t="shared" si="7"/>
        <v>-0.26969258672544011</v>
      </c>
      <c r="U11" s="7">
        <v>318.10000000000008</v>
      </c>
      <c r="V11" s="16">
        <f>'Ilości 19 12 12'!K9</f>
        <v>301.11</v>
      </c>
      <c r="W11" s="11">
        <f t="shared" si="8"/>
        <v>-16.990000000000066</v>
      </c>
      <c r="X11" s="8">
        <f t="shared" si="9"/>
        <v>-5.3410877082678596E-2</v>
      </c>
      <c r="Y11" s="11">
        <f t="shared" si="10"/>
        <v>301.11</v>
      </c>
      <c r="Z11" s="16">
        <f>'Ilości 19 12 12'!L9</f>
        <v>0</v>
      </c>
      <c r="AA11" s="11">
        <f t="shared" si="11"/>
        <v>-301.11</v>
      </c>
      <c r="AB11" s="8"/>
      <c r="AD11" s="7" t="s">
        <v>6</v>
      </c>
      <c r="AE11" s="7">
        <f t="shared" si="0"/>
        <v>930.75</v>
      </c>
      <c r="AF11" s="7">
        <f t="shared" si="1"/>
        <v>977.81</v>
      </c>
      <c r="AG11" s="11">
        <f t="shared" si="2"/>
        <v>973.18</v>
      </c>
      <c r="AH11" s="11">
        <f t="shared" si="12"/>
        <v>0</v>
      </c>
      <c r="AI11" s="9">
        <f t="shared" si="13"/>
        <v>5.0561375235025456E-2</v>
      </c>
      <c r="AJ11" s="9">
        <f t="shared" si="14"/>
        <v>-4.7350712306071692E-3</v>
      </c>
      <c r="AK11" s="9">
        <f t="shared" si="15"/>
        <v>-1</v>
      </c>
    </row>
    <row r="12" spans="2:37" x14ac:dyDescent="0.25">
      <c r="B12" s="7" t="s">
        <v>7</v>
      </c>
      <c r="C12" s="7">
        <v>495.2</v>
      </c>
      <c r="D12" s="7">
        <v>717.23</v>
      </c>
      <c r="E12" s="7">
        <v>222.03000000000003</v>
      </c>
      <c r="F12" s="8">
        <v>0.44836429725363497</v>
      </c>
      <c r="G12" s="7">
        <v>717.23</v>
      </c>
      <c r="H12" s="7">
        <f>SUM('Ilości odpadów bio'!T11,'Ilości odpadów bio'!U11)</f>
        <v>774.77</v>
      </c>
      <c r="I12" s="7">
        <f t="shared" si="3"/>
        <v>57.539999999999964</v>
      </c>
      <c r="J12" s="8">
        <f t="shared" si="4"/>
        <v>8.0225311266957547E-2</v>
      </c>
      <c r="K12" s="7">
        <v>0</v>
      </c>
      <c r="L12" s="7">
        <f>SUM('Ilości odpadów bio'!V11:W11)</f>
        <v>0</v>
      </c>
      <c r="M12" s="7">
        <f t="shared" si="5"/>
        <v>0</v>
      </c>
      <c r="N12" s="8"/>
      <c r="P12" s="7" t="s">
        <v>7</v>
      </c>
      <c r="Q12" s="7">
        <v>389.14999999999992</v>
      </c>
      <c r="R12" s="7">
        <v>198.32000000000002</v>
      </c>
      <c r="S12" s="7">
        <f t="shared" si="6"/>
        <v>-190.8299999999999</v>
      </c>
      <c r="T12" s="8">
        <f t="shared" si="7"/>
        <v>-0.49037646151869441</v>
      </c>
      <c r="U12" s="7">
        <v>198.32000000000002</v>
      </c>
      <c r="V12" s="16">
        <f>'Ilości 19 12 12'!K10</f>
        <v>271.06</v>
      </c>
      <c r="W12" s="11">
        <f t="shared" si="8"/>
        <v>72.739999999999981</v>
      </c>
      <c r="X12" s="8">
        <f t="shared" si="9"/>
        <v>0.36678096006454203</v>
      </c>
      <c r="Y12" s="11">
        <f t="shared" si="10"/>
        <v>271.06</v>
      </c>
      <c r="Z12" s="16">
        <f>'Ilości 19 12 12'!L10</f>
        <v>0</v>
      </c>
      <c r="AA12" s="11">
        <f t="shared" si="11"/>
        <v>-271.06</v>
      </c>
      <c r="AB12" s="8"/>
      <c r="AD12" s="7" t="s">
        <v>7</v>
      </c>
      <c r="AE12" s="7">
        <f t="shared" si="0"/>
        <v>884.34999999999991</v>
      </c>
      <c r="AF12" s="7">
        <f t="shared" si="1"/>
        <v>915.55000000000007</v>
      </c>
      <c r="AG12" s="11">
        <f t="shared" si="2"/>
        <v>1045.83</v>
      </c>
      <c r="AH12" s="11">
        <f t="shared" si="12"/>
        <v>0</v>
      </c>
      <c r="AI12" s="9">
        <f t="shared" si="13"/>
        <v>3.5280149262170137E-2</v>
      </c>
      <c r="AJ12" s="9">
        <f t="shared" si="14"/>
        <v>0.14229697995740248</v>
      </c>
      <c r="AK12" s="9">
        <f t="shared" si="15"/>
        <v>-1</v>
      </c>
    </row>
    <row r="13" spans="2:37" x14ac:dyDescent="0.25">
      <c r="B13" s="7" t="s">
        <v>8</v>
      </c>
      <c r="C13" s="7">
        <v>526.96</v>
      </c>
      <c r="D13" s="7">
        <v>700.31999999999994</v>
      </c>
      <c r="E13" s="7">
        <v>173.3599999999999</v>
      </c>
      <c r="F13" s="8">
        <v>0.32898132685592812</v>
      </c>
      <c r="G13" s="7">
        <v>700.31999999999994</v>
      </c>
      <c r="H13" s="7">
        <f>SUM('Ilości odpadów bio'!T12,'Ilości odpadów bio'!U12)</f>
        <v>733.33999999999992</v>
      </c>
      <c r="I13" s="7">
        <f t="shared" si="3"/>
        <v>33.019999999999982</v>
      </c>
      <c r="J13" s="8">
        <f t="shared" si="4"/>
        <v>4.7149874343157393E-2</v>
      </c>
      <c r="K13" s="7">
        <v>0</v>
      </c>
      <c r="L13" s="7">
        <f>SUM('Ilości odpadów bio'!V12:W12)</f>
        <v>0</v>
      </c>
      <c r="M13" s="7">
        <f t="shared" si="5"/>
        <v>0</v>
      </c>
      <c r="N13" s="8"/>
      <c r="P13" s="7" t="s">
        <v>8</v>
      </c>
      <c r="Q13" s="7">
        <v>327.65999999999991</v>
      </c>
      <c r="R13" s="7">
        <v>369.09999999999997</v>
      </c>
      <c r="S13" s="7">
        <f t="shared" si="6"/>
        <v>41.440000000000055</v>
      </c>
      <c r="T13" s="8">
        <f t="shared" si="7"/>
        <v>0.12647256302264562</v>
      </c>
      <c r="U13" s="7">
        <v>369.09999999999997</v>
      </c>
      <c r="V13" s="16">
        <f>'Ilości 19 12 12'!K11</f>
        <v>333.96</v>
      </c>
      <c r="W13" s="11">
        <f t="shared" si="8"/>
        <v>-35.139999999999986</v>
      </c>
      <c r="X13" s="8">
        <f t="shared" si="9"/>
        <v>-9.5204551612029231E-2</v>
      </c>
      <c r="Y13" s="11">
        <f t="shared" si="10"/>
        <v>333.96</v>
      </c>
      <c r="Z13" s="16">
        <f>'Ilości 19 12 12'!L11</f>
        <v>0</v>
      </c>
      <c r="AA13" s="11">
        <f t="shared" si="11"/>
        <v>-333.96</v>
      </c>
      <c r="AB13" s="8"/>
      <c r="AD13" s="7" t="s">
        <v>8</v>
      </c>
      <c r="AE13" s="7">
        <f t="shared" si="0"/>
        <v>854.61999999999989</v>
      </c>
      <c r="AF13" s="7">
        <f t="shared" si="1"/>
        <v>1069.4199999999998</v>
      </c>
      <c r="AG13" s="11">
        <f t="shared" si="2"/>
        <v>1067.3</v>
      </c>
      <c r="AH13" s="11">
        <f t="shared" si="12"/>
        <v>0</v>
      </c>
      <c r="AI13" s="9">
        <f t="shared" si="13"/>
        <v>0.25133977674287983</v>
      </c>
      <c r="AJ13" s="9">
        <f t="shared" si="14"/>
        <v>-1.9823829739483937E-3</v>
      </c>
      <c r="AK13" s="9">
        <f t="shared" si="15"/>
        <v>-1</v>
      </c>
    </row>
    <row r="14" spans="2:37" x14ac:dyDescent="0.25">
      <c r="B14" s="7" t="s">
        <v>9</v>
      </c>
      <c r="C14" s="7">
        <v>588.5</v>
      </c>
      <c r="D14" s="7">
        <v>716.56</v>
      </c>
      <c r="E14" s="7">
        <v>128.05999999999995</v>
      </c>
      <c r="F14" s="8">
        <v>0.21760407816482574</v>
      </c>
      <c r="G14" s="7">
        <v>716.56</v>
      </c>
      <c r="H14" s="7">
        <f>SUM('Ilości odpadów bio'!T13,'Ilości odpadów bio'!U13)</f>
        <v>786.81</v>
      </c>
      <c r="I14" s="7">
        <f t="shared" si="3"/>
        <v>70.25</v>
      </c>
      <c r="J14" s="8">
        <f t="shared" si="4"/>
        <v>9.8037847493580452E-2</v>
      </c>
      <c r="K14" s="7">
        <v>0</v>
      </c>
      <c r="L14" s="7">
        <f>SUM('Ilości odpadów bio'!V13:W13)</f>
        <v>0</v>
      </c>
      <c r="M14" s="7">
        <f t="shared" si="5"/>
        <v>0</v>
      </c>
      <c r="N14" s="8"/>
      <c r="P14" s="7" t="s">
        <v>9</v>
      </c>
      <c r="Q14" s="7">
        <v>301.66000000000003</v>
      </c>
      <c r="R14" s="7">
        <v>332.44000000000005</v>
      </c>
      <c r="S14" s="7">
        <f t="shared" si="6"/>
        <v>30.78000000000003</v>
      </c>
      <c r="T14" s="8">
        <f t="shared" si="7"/>
        <v>0.10203540409732821</v>
      </c>
      <c r="U14" s="7">
        <v>332.44000000000005</v>
      </c>
      <c r="V14" s="16">
        <f>'Ilości 19 12 12'!K12</f>
        <v>283.89999999999998</v>
      </c>
      <c r="W14" s="11">
        <f t="shared" si="8"/>
        <v>-48.540000000000077</v>
      </c>
      <c r="X14" s="8">
        <f t="shared" si="9"/>
        <v>-0.14601131031163539</v>
      </c>
      <c r="Y14" s="11">
        <f t="shared" si="10"/>
        <v>283.89999999999998</v>
      </c>
      <c r="Z14" s="16">
        <f>'Ilości 19 12 12'!L12</f>
        <v>0</v>
      </c>
      <c r="AA14" s="11">
        <f t="shared" si="11"/>
        <v>-283.89999999999998</v>
      </c>
      <c r="AB14" s="8"/>
      <c r="AD14" s="7" t="s">
        <v>9</v>
      </c>
      <c r="AE14" s="7">
        <f t="shared" si="0"/>
        <v>890.16000000000008</v>
      </c>
      <c r="AF14" s="7">
        <f t="shared" si="1"/>
        <v>1049</v>
      </c>
      <c r="AG14" s="11">
        <f t="shared" si="2"/>
        <v>1070.71</v>
      </c>
      <c r="AH14" s="11">
        <f t="shared" si="12"/>
        <v>0</v>
      </c>
      <c r="AI14" s="9">
        <f t="shared" si="13"/>
        <v>0.17843983104161038</v>
      </c>
      <c r="AJ14" s="9">
        <f t="shared" si="14"/>
        <v>2.0695900857959998E-2</v>
      </c>
      <c r="AK14" s="9">
        <f t="shared" si="15"/>
        <v>-1</v>
      </c>
    </row>
    <row r="15" spans="2:37" x14ac:dyDescent="0.25">
      <c r="B15" s="7" t="s">
        <v>10</v>
      </c>
      <c r="C15" s="7">
        <v>626.02</v>
      </c>
      <c r="D15" s="7">
        <v>582.96999999999991</v>
      </c>
      <c r="E15" s="7">
        <v>-43.050000000000068</v>
      </c>
      <c r="F15" s="8">
        <v>-6.876777099773182E-2</v>
      </c>
      <c r="G15" s="7">
        <v>582.96999999999991</v>
      </c>
      <c r="H15" s="7">
        <f>SUM('Ilości odpadów bio'!T14,'Ilości odpadów bio'!U14)</f>
        <v>701.52</v>
      </c>
      <c r="I15" s="7">
        <f t="shared" si="3"/>
        <v>118.55000000000007</v>
      </c>
      <c r="J15" s="8">
        <f t="shared" si="4"/>
        <v>0.20335523268778855</v>
      </c>
      <c r="K15" s="7">
        <v>0</v>
      </c>
      <c r="L15" s="7">
        <f>SUM('Ilości odpadów bio'!V14:W14)</f>
        <v>0</v>
      </c>
      <c r="M15" s="7">
        <f t="shared" si="5"/>
        <v>0</v>
      </c>
      <c r="N15" s="8"/>
      <c r="P15" s="7" t="s">
        <v>10</v>
      </c>
      <c r="Q15" s="7">
        <v>320.21999999999991</v>
      </c>
      <c r="R15" s="7">
        <v>281.15000000000003</v>
      </c>
      <c r="S15" s="7">
        <f t="shared" si="6"/>
        <v>-39.069999999999879</v>
      </c>
      <c r="T15" s="8">
        <f t="shared" si="7"/>
        <v>-0.12200986821560143</v>
      </c>
      <c r="U15" s="7">
        <v>281.15000000000003</v>
      </c>
      <c r="V15" s="17">
        <v>251.02</v>
      </c>
      <c r="W15" s="11">
        <f t="shared" si="8"/>
        <v>-30.130000000000024</v>
      </c>
      <c r="X15" s="8">
        <f t="shared" si="9"/>
        <v>-0.10716699270851866</v>
      </c>
      <c r="Y15" s="11">
        <f t="shared" si="10"/>
        <v>251.02</v>
      </c>
      <c r="Z15" s="16">
        <f>'Ilości 19 12 12'!L13</f>
        <v>0</v>
      </c>
      <c r="AA15" s="11">
        <f t="shared" si="11"/>
        <v>-251.02</v>
      </c>
      <c r="AB15" s="8"/>
      <c r="AD15" s="7" t="s">
        <v>10</v>
      </c>
      <c r="AE15" s="7">
        <f t="shared" si="0"/>
        <v>946.2399999999999</v>
      </c>
      <c r="AF15" s="7">
        <f t="shared" si="1"/>
        <v>864.11999999999989</v>
      </c>
      <c r="AG15" s="11">
        <f t="shared" si="2"/>
        <v>952.54</v>
      </c>
      <c r="AH15" s="11">
        <f t="shared" si="12"/>
        <v>0</v>
      </c>
      <c r="AI15" s="9">
        <f t="shared" si="13"/>
        <v>-8.6785593506932712E-2</v>
      </c>
      <c r="AJ15" s="9">
        <f t="shared" si="14"/>
        <v>0.10232375133083378</v>
      </c>
      <c r="AK15" s="9">
        <f t="shared" si="15"/>
        <v>-1</v>
      </c>
    </row>
    <row r="16" spans="2:37" x14ac:dyDescent="0.25">
      <c r="B16" s="7" t="s">
        <v>11</v>
      </c>
      <c r="C16" s="7">
        <v>439.14100000000008</v>
      </c>
      <c r="D16" s="7">
        <v>371.0100000000001</v>
      </c>
      <c r="E16" s="7">
        <v>-68.130999999999972</v>
      </c>
      <c r="F16" s="8">
        <v>-0.15514606925793756</v>
      </c>
      <c r="G16" s="7">
        <v>371.0100000000001</v>
      </c>
      <c r="H16" s="7">
        <f>SUM('Ilości odpadów bio'!T15,'Ilości odpadów bio'!U15)</f>
        <v>408.03999999999996</v>
      </c>
      <c r="I16" s="7">
        <f t="shared" si="3"/>
        <v>37.029999999999859</v>
      </c>
      <c r="J16" s="8">
        <f t="shared" si="4"/>
        <v>9.9808630495134498E-2</v>
      </c>
      <c r="K16" s="7">
        <v>0</v>
      </c>
      <c r="L16" s="7">
        <f>SUM('Ilości odpadów bio'!V15:W15)</f>
        <v>0</v>
      </c>
      <c r="M16" s="7">
        <f t="shared" si="5"/>
        <v>0</v>
      </c>
      <c r="N16" s="8"/>
      <c r="P16" s="7" t="s">
        <v>11</v>
      </c>
      <c r="Q16" s="7">
        <v>327.13999999999993</v>
      </c>
      <c r="R16" s="7">
        <v>252.82000000000005</v>
      </c>
      <c r="S16" s="7">
        <f t="shared" si="6"/>
        <v>-74.319999999999879</v>
      </c>
      <c r="T16" s="8">
        <f t="shared" si="7"/>
        <v>-0.22718102341505134</v>
      </c>
      <c r="U16" s="7">
        <v>252.82000000000005</v>
      </c>
      <c r="V16" s="17">
        <v>231.02</v>
      </c>
      <c r="W16" s="11">
        <f t="shared" si="8"/>
        <v>-21.80000000000004</v>
      </c>
      <c r="X16" s="8">
        <f t="shared" si="9"/>
        <v>-8.6227355430741379E-2</v>
      </c>
      <c r="Y16" s="11">
        <f t="shared" si="10"/>
        <v>231.02</v>
      </c>
      <c r="Z16" s="16">
        <f>'Ilości 19 12 12'!L14</f>
        <v>0</v>
      </c>
      <c r="AA16" s="11">
        <f t="shared" si="11"/>
        <v>-231.02</v>
      </c>
      <c r="AB16" s="8"/>
      <c r="AD16" s="7" t="s">
        <v>11</v>
      </c>
      <c r="AE16" s="7">
        <f t="shared" si="0"/>
        <v>766.28099999999995</v>
      </c>
      <c r="AF16" s="7">
        <f t="shared" si="1"/>
        <v>623.83000000000015</v>
      </c>
      <c r="AG16" s="11">
        <f t="shared" si="2"/>
        <v>639.05999999999995</v>
      </c>
      <c r="AH16" s="11">
        <f t="shared" si="12"/>
        <v>0</v>
      </c>
      <c r="AI16" s="9">
        <f t="shared" si="13"/>
        <v>-0.18589916753775679</v>
      </c>
      <c r="AJ16" s="9">
        <f t="shared" si="14"/>
        <v>2.4413702450987909E-2</v>
      </c>
      <c r="AK16" s="9">
        <f t="shared" si="15"/>
        <v>-1</v>
      </c>
    </row>
    <row r="17" spans="2:37" x14ac:dyDescent="0.25">
      <c r="B17" s="7" t="s">
        <v>17</v>
      </c>
      <c r="C17" s="7">
        <v>4389.9590000000007</v>
      </c>
      <c r="D17" s="7">
        <v>6000.04</v>
      </c>
      <c r="E17" s="7">
        <v>1610.0809999999992</v>
      </c>
      <c r="F17" s="8">
        <v>0.36676447319895217</v>
      </c>
      <c r="G17" s="7">
        <v>6000.04</v>
      </c>
      <c r="H17" s="7">
        <f>SUM(H5:H16)</f>
        <v>6964.21</v>
      </c>
      <c r="I17" s="7">
        <f>SUM(I5:I16)</f>
        <v>964.17</v>
      </c>
      <c r="J17" s="8">
        <f t="shared" si="4"/>
        <v>0.16069392870714194</v>
      </c>
      <c r="K17" s="7">
        <v>6000.04</v>
      </c>
      <c r="L17" s="7">
        <f>SUM(L5:L16)</f>
        <v>693.76</v>
      </c>
      <c r="M17" s="7">
        <f>SUM(M5:M16)</f>
        <v>104.66999999999996</v>
      </c>
      <c r="N17" s="8">
        <f t="shared" ref="N17" si="16">M17/K17</f>
        <v>1.7444883700775321E-2</v>
      </c>
      <c r="P17" s="7" t="s">
        <v>17</v>
      </c>
      <c r="Q17" s="7">
        <f>SUM(Q5:Q16)</f>
        <v>4610.7699999999995</v>
      </c>
      <c r="R17" s="7">
        <f>SUM(R5:R16)</f>
        <v>3727.9200000000005</v>
      </c>
      <c r="S17" s="7">
        <f t="shared" si="6"/>
        <v>-882.849999999999</v>
      </c>
      <c r="T17" s="8">
        <f t="shared" si="7"/>
        <v>-0.19147561036442917</v>
      </c>
      <c r="U17" s="7">
        <f>SUM(U5:U16)</f>
        <v>3727.9200000000005</v>
      </c>
      <c r="V17" s="11">
        <f>SUM(V5:V16)</f>
        <v>3200.61</v>
      </c>
      <c r="W17" s="11">
        <f>SUM(W5:W16)</f>
        <v>-527.31000000000017</v>
      </c>
      <c r="X17" s="8">
        <f t="shared" si="9"/>
        <v>-0.14144885083370889</v>
      </c>
      <c r="Y17" s="7">
        <f>SUM(Y5:Y16)</f>
        <v>3200.61</v>
      </c>
      <c r="Z17" s="11">
        <f>SUM(Z5:Z16)</f>
        <v>875.92</v>
      </c>
      <c r="AA17" s="11">
        <f>SUM(AA5:AA16)</f>
        <v>-2324.69</v>
      </c>
      <c r="AB17" s="8">
        <f t="shared" ref="AB17" si="17">AA17/Y17</f>
        <v>-0.72632716888343163</v>
      </c>
      <c r="AD17" s="7" t="s">
        <v>17</v>
      </c>
      <c r="AE17" s="7">
        <f t="shared" si="0"/>
        <v>9000.7289999999994</v>
      </c>
      <c r="AF17" s="7">
        <f t="shared" si="1"/>
        <v>9727.9600000000009</v>
      </c>
      <c r="AG17" s="11">
        <f t="shared" si="2"/>
        <v>10164.82</v>
      </c>
      <c r="AH17" s="11">
        <f t="shared" si="12"/>
        <v>1569.6799999999998</v>
      </c>
      <c r="AI17" s="9">
        <f>(AF17-AE17)/AE17</f>
        <v>8.0796899895553081E-2</v>
      </c>
      <c r="AJ17" s="9">
        <f t="shared" si="14"/>
        <v>4.4907668205872428E-2</v>
      </c>
      <c r="AK17" s="9">
        <f t="shared" si="15"/>
        <v>-0.84557719664489872</v>
      </c>
    </row>
  </sheetData>
  <mergeCells count="3">
    <mergeCell ref="C2:J2"/>
    <mergeCell ref="Q2:X2"/>
    <mergeCell ref="AE2:AG2"/>
  </mergeCells>
  <phoneticPr fontId="3" type="noConversion"/>
  <pageMargins left="0.7" right="0.7" top="0.75" bottom="0.75" header="0.3" footer="0.3"/>
  <pageSetup paperSize="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95C2C-638A-458E-94C9-46F8F0E5DA0E}">
  <dimension ref="A1:F17"/>
  <sheetViews>
    <sheetView workbookViewId="0">
      <selection activeCell="E15" sqref="E15"/>
    </sheetView>
  </sheetViews>
  <sheetFormatPr defaultRowHeight="15" x14ac:dyDescent="0.25"/>
  <cols>
    <col min="1" max="1" width="10.85546875" customWidth="1"/>
    <col min="2" max="2" width="9.140625" customWidth="1"/>
  </cols>
  <sheetData>
    <row r="1" spans="1:6" x14ac:dyDescent="0.25">
      <c r="A1" s="33" t="s">
        <v>22</v>
      </c>
      <c r="B1" s="33"/>
      <c r="C1" s="33"/>
      <c r="D1" s="33"/>
      <c r="E1" s="33"/>
      <c r="F1" s="33"/>
    </row>
    <row r="2" spans="1:6" x14ac:dyDescent="0.25">
      <c r="A2" s="33"/>
      <c r="B2" s="33"/>
      <c r="C2" s="33"/>
      <c r="D2" s="33"/>
      <c r="E2" s="33"/>
      <c r="F2" s="33"/>
    </row>
    <row r="3" spans="1:6" x14ac:dyDescent="0.25">
      <c r="A3" s="34"/>
      <c r="B3" s="15" t="s">
        <v>21</v>
      </c>
      <c r="C3" s="15" t="s">
        <v>21</v>
      </c>
    </row>
    <row r="4" spans="1:6" x14ac:dyDescent="0.25">
      <c r="A4" s="35"/>
      <c r="B4" s="15">
        <v>2022</v>
      </c>
      <c r="C4" s="15">
        <v>2023</v>
      </c>
    </row>
    <row r="5" spans="1:6" x14ac:dyDescent="0.25">
      <c r="A5" s="18" t="s">
        <v>0</v>
      </c>
      <c r="B5" s="15">
        <v>0</v>
      </c>
      <c r="C5" s="7">
        <v>0</v>
      </c>
    </row>
    <row r="6" spans="1:6" x14ac:dyDescent="0.25">
      <c r="A6" s="18" t="s">
        <v>1</v>
      </c>
      <c r="B6" s="15">
        <v>0</v>
      </c>
      <c r="C6" s="7">
        <v>0</v>
      </c>
    </row>
    <row r="7" spans="1:6" x14ac:dyDescent="0.25">
      <c r="A7" s="18" t="s">
        <v>2</v>
      </c>
      <c r="B7" s="15">
        <v>0</v>
      </c>
      <c r="C7" s="7">
        <v>0</v>
      </c>
    </row>
    <row r="8" spans="1:6" x14ac:dyDescent="0.25">
      <c r="A8" s="18" t="s">
        <v>3</v>
      </c>
      <c r="B8" s="15">
        <v>0</v>
      </c>
      <c r="C8" s="7">
        <v>0</v>
      </c>
    </row>
    <row r="9" spans="1:6" x14ac:dyDescent="0.25">
      <c r="A9" s="18" t="s">
        <v>4</v>
      </c>
      <c r="B9" s="15">
        <v>0</v>
      </c>
      <c r="C9" s="7">
        <v>0</v>
      </c>
    </row>
    <row r="10" spans="1:6" x14ac:dyDescent="0.25">
      <c r="A10" s="18" t="s">
        <v>5</v>
      </c>
      <c r="B10" s="15">
        <v>0</v>
      </c>
      <c r="C10" s="7">
        <v>0</v>
      </c>
    </row>
    <row r="11" spans="1:6" x14ac:dyDescent="0.25">
      <c r="A11" s="18" t="s">
        <v>6</v>
      </c>
      <c r="B11" s="15">
        <v>90.54</v>
      </c>
      <c r="C11" s="7">
        <v>0</v>
      </c>
    </row>
    <row r="12" spans="1:6" x14ac:dyDescent="0.25">
      <c r="A12" s="18" t="s">
        <v>7</v>
      </c>
      <c r="B12" s="19">
        <v>46.74</v>
      </c>
      <c r="C12" s="7">
        <v>0</v>
      </c>
      <c r="E12" s="6"/>
    </row>
    <row r="13" spans="1:6" x14ac:dyDescent="0.25">
      <c r="A13" s="18" t="s">
        <v>8</v>
      </c>
      <c r="B13" s="15">
        <v>0</v>
      </c>
      <c r="C13" s="7">
        <v>0</v>
      </c>
    </row>
    <row r="14" spans="1:6" x14ac:dyDescent="0.25">
      <c r="A14" s="18" t="s">
        <v>9</v>
      </c>
      <c r="B14" s="15">
        <v>143.04</v>
      </c>
      <c r="C14" s="7">
        <v>0</v>
      </c>
    </row>
    <row r="15" spans="1:6" x14ac:dyDescent="0.25">
      <c r="A15" s="18" t="s">
        <v>10</v>
      </c>
      <c r="B15" s="15">
        <v>147.5</v>
      </c>
      <c r="C15" s="7">
        <v>0</v>
      </c>
    </row>
    <row r="16" spans="1:6" x14ac:dyDescent="0.25">
      <c r="A16" s="18" t="s">
        <v>11</v>
      </c>
      <c r="B16" s="15">
        <v>254.38</v>
      </c>
      <c r="C16" s="7">
        <v>0</v>
      </c>
    </row>
    <row r="17" spans="1:3" x14ac:dyDescent="0.25">
      <c r="A17" s="18" t="s">
        <v>17</v>
      </c>
      <c r="B17" s="19">
        <f>SUM(B5:B16)</f>
        <v>682.2</v>
      </c>
      <c r="C17" s="7">
        <f>SUM(C5:C16)</f>
        <v>0</v>
      </c>
    </row>
  </sheetData>
  <mergeCells count="2">
    <mergeCell ref="A1:F2"/>
    <mergeCell ref="A3:A4"/>
  </mergeCells>
  <pageMargins left="0.7" right="0.7" top="0.75" bottom="0.75" header="0.3" footer="0.3"/>
  <ignoredErrors>
    <ignoredError sqref="B17:C17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Ilości odpadów bio</vt:lpstr>
      <vt:lpstr>Ilości 19 12 12</vt:lpstr>
      <vt:lpstr>Zmiany ilości odpadów bio</vt:lpstr>
      <vt:lpstr>Żyźniak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Bogusław Lachowicz</dc:creator>
  <cp:lastModifiedBy>ZUOK</cp:lastModifiedBy>
  <cp:lastPrinted>2023-01-25T09:30:01Z</cp:lastPrinted>
  <dcterms:created xsi:type="dcterms:W3CDTF">2015-06-05T18:19:34Z</dcterms:created>
  <dcterms:modified xsi:type="dcterms:W3CDTF">2023-03-27T10:02:35Z</dcterms:modified>
</cp:coreProperties>
</file>